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5895" activeTab="0"/>
  </bookViews>
  <sheets>
    <sheet name="Instructions" sheetId="1" r:id="rId1"/>
    <sheet name="Development Budget" sheetId="2" r:id="rId2"/>
    <sheet name="Cost Per Square Foot" sheetId="3" r:id="rId3"/>
    <sheet name="Maximum costs per unit " sheetId="4" r:id="rId4"/>
    <sheet name="Unit Distribution &amp; Rents" sheetId="5" r:id="rId5"/>
    <sheet name="Unit Dist. &amp; Rents (con't)" sheetId="6" r:id="rId6"/>
    <sheet name="Development Expenses" sheetId="7" r:id="rId7"/>
    <sheet name="Pro Forma" sheetId="8" r:id="rId8"/>
  </sheets>
  <externalReferences>
    <externalReference r:id="rId11"/>
  </externalReferences>
  <definedNames>
    <definedName name="_xlfn.SINGLE" hidden="1">#NAME?</definedName>
    <definedName name="Check109" localSheetId="4">'Unit Distribution &amp; Rents'!$A$37</definedName>
    <definedName name="Check110" localSheetId="4">'Unit Distribution &amp; Rents'!$E$37</definedName>
    <definedName name="OLE_LINK1" localSheetId="6">'Development Expenses'!$A$1</definedName>
    <definedName name="_xlnm.Print_Area" localSheetId="1">'Development Budget'!$A$1:$F$107</definedName>
    <definedName name="_xlnm.Print_Area" localSheetId="6">'Development Expenses'!$A$1:$C$66</definedName>
    <definedName name="_xlnm.Print_Area" localSheetId="3">'Maximum costs per unit '!$A$1:$M$42</definedName>
    <definedName name="_xlnm.Print_Area" localSheetId="7">'Pro Forma'!$A$1:$G$37</definedName>
    <definedName name="_xlnm.Print_Area" localSheetId="4">'Unit Distribution &amp; Rents'!$A$1:$O$38</definedName>
    <definedName name="_xlnm.Print_Titles" localSheetId="2">'Cost Per Square Foot'!$8:$8</definedName>
    <definedName name="_xlnm.Print_Titles" localSheetId="7">'Pro Forma'!$A:$A</definedName>
    <definedName name="Text1048" localSheetId="5">'Unit Dist. &amp; Rents (con''t)'!#REF!</definedName>
    <definedName name="Text1058" localSheetId="5">'Unit Dist. &amp; Rents (con''t)'!$F$9</definedName>
    <definedName name="Text1065" localSheetId="5">'Unit Dist. &amp; Rents (con''t)'!$E$34</definedName>
    <definedName name="Text1068" localSheetId="5">'Unit Dist. &amp; Rents (con''t)'!#REF!</definedName>
    <definedName name="Text1071" localSheetId="5">'Unit Dist. &amp; Rents (con''t)'!#REF!</definedName>
    <definedName name="Text1074" localSheetId="5">'Unit Dist. &amp; Rents (con''t)'!#REF!</definedName>
    <definedName name="Text1081" localSheetId="5">'Unit Dist. &amp; Rents (con''t)'!$D$40</definedName>
    <definedName name="Z_697F7F64_A4D7_4B14_A38E_9759FAF95CFA_.wvu.PrintArea" localSheetId="3" hidden="1">'Maximum costs per unit '!$A$1:$M$42</definedName>
    <definedName name="Z_697F7F64_A4D7_4B14_A38E_9759FAF95CFA_.wvu.PrintTitles" localSheetId="2" hidden="1">'Cost Per Square Foot'!$8:$8</definedName>
    <definedName name="Z_6E336837_7BA2_4099_970E_0166CD42A951_.wvu.PrintArea" localSheetId="3" hidden="1">'Maximum costs per unit '!$A$1:$M$42</definedName>
    <definedName name="Z_6E336837_7BA2_4099_970E_0166CD42A951_.wvu.PrintTitles" localSheetId="2" hidden="1">'Cost Per Square Foot'!$8:$8</definedName>
    <definedName name="Z_E1FEE1C8_EF6E_4687_A456_438230552748_.wvu.PrintArea" localSheetId="3" hidden="1">'Maximum costs per unit '!$A$1:$M$42</definedName>
    <definedName name="Z_E1FEE1C8_EF6E_4687_A456_438230552748_.wvu.PrintTitles" localSheetId="2" hidden="1">'Cost Per Square Foot'!$8:$8</definedName>
  </definedNames>
  <calcPr fullCalcOnLoad="1"/>
</workbook>
</file>

<file path=xl/comments2.xml><?xml version="1.0" encoding="utf-8"?>
<comments xmlns="http://schemas.openxmlformats.org/spreadsheetml/2006/main">
  <authors>
    <author>Emily Anderson</author>
    <author>Shawn Smith</author>
  </authors>
  <commentList>
    <comment ref="A3" authorId="0">
      <text>
        <r>
          <rPr>
            <b/>
            <sz val="8"/>
            <rFont val="Tahoma"/>
            <family val="2"/>
          </rPr>
          <t>Emily Anderson:</t>
        </r>
        <r>
          <rPr>
            <sz val="8"/>
            <rFont val="Tahoma"/>
            <family val="2"/>
          </rPr>
          <t xml:space="preserve">
For the Spreadsheet to calculate correctly,  the green cell must have the correct information input.</t>
        </r>
      </text>
    </comment>
    <comment ref="D7" authorId="1">
      <text>
        <r>
          <rPr>
            <sz val="8"/>
            <rFont val="Tahoma"/>
            <family val="2"/>
          </rPr>
          <t xml:space="preserve">Cost will automatically carryover to correct column bases on answers to the questions above.
</t>
        </r>
      </text>
    </comment>
    <comment ref="D27" authorId="1">
      <text>
        <r>
          <rPr>
            <sz val="8"/>
            <rFont val="Tahoma"/>
            <family val="2"/>
          </rPr>
          <t xml:space="preserve">Cost will automatically carryover to correct column bases on answers to the questions above.
</t>
        </r>
      </text>
    </comment>
    <comment ref="D53" authorId="1">
      <text>
        <r>
          <rPr>
            <sz val="8"/>
            <rFont val="Tahoma"/>
            <family val="2"/>
          </rPr>
          <t xml:space="preserve">Cost will automatically carryover to correct column bases on answers to the questions above.
</t>
        </r>
      </text>
    </comment>
    <comment ref="D81" authorId="1">
      <text>
        <r>
          <rPr>
            <sz val="8"/>
            <rFont val="Tahoma"/>
            <family val="2"/>
          </rPr>
          <t xml:space="preserve">Cost will automatically carryover to correct column bases on answers to the questions above.
</t>
        </r>
      </text>
    </comment>
  </commentList>
</comments>
</file>

<file path=xl/comments7.xml><?xml version="1.0" encoding="utf-8"?>
<comments xmlns="http://schemas.openxmlformats.org/spreadsheetml/2006/main">
  <authors>
    <author>Shawn Smith</author>
  </authors>
  <commentList>
    <comment ref="A3" authorId="0">
      <text>
        <r>
          <rPr>
            <sz val="8"/>
            <rFont val="Tahoma"/>
            <family val="2"/>
          </rPr>
          <t xml:space="preserve">For the Spreadsheet to calculate correctly,  the green cell must have the correct information input.
</t>
        </r>
      </text>
    </comment>
  </commentList>
</comments>
</file>

<file path=xl/sharedStrings.xml><?xml version="1.0" encoding="utf-8"?>
<sst xmlns="http://schemas.openxmlformats.org/spreadsheetml/2006/main" count="413" uniqueCount="254">
  <si>
    <t>Itemized Costs</t>
  </si>
  <si>
    <t>Actual Costs</t>
  </si>
  <si>
    <t>30% PV Eligible  Basis (4% Credit)</t>
  </si>
  <si>
    <t>70% PV Eligible Basis (9% Credit)</t>
  </si>
  <si>
    <t>LAND AND BUILDINGS</t>
  </si>
  <si>
    <t>Demolition</t>
  </si>
  <si>
    <t>1.  SUBTOTAL</t>
  </si>
  <si>
    <t>SITE WORK</t>
  </si>
  <si>
    <t>Environmental</t>
  </si>
  <si>
    <t>2.  SUBTOTAL</t>
  </si>
  <si>
    <t>New Structures</t>
  </si>
  <si>
    <t>General Requirements</t>
  </si>
  <si>
    <t>3.  SUBTOTAL</t>
  </si>
  <si>
    <t>PROFESSIONAL FEES</t>
  </si>
  <si>
    <t>4.  SUBTOTAL</t>
  </si>
  <si>
    <t>CONSTRUCTION INTERIM COSTS</t>
  </si>
  <si>
    <t>Insurance</t>
  </si>
  <si>
    <t>Legal</t>
  </si>
  <si>
    <t>Taxes</t>
  </si>
  <si>
    <t>5.  SUBTOTAL</t>
  </si>
  <si>
    <t>PERMANENT FINANCING</t>
  </si>
  <si>
    <t>6.  SUBTOTAL</t>
  </si>
  <si>
    <t>SOFT COSTS</t>
  </si>
  <si>
    <t>7.  SUBTOTAL</t>
  </si>
  <si>
    <t>SYNDICATION COSTS</t>
  </si>
  <si>
    <t>8.  SUBTOTAL</t>
  </si>
  <si>
    <t>DEVELOPER FEES</t>
  </si>
  <si>
    <t>9.  SUBTOTAL</t>
  </si>
  <si>
    <t>DEVELOPMENT RESERVES</t>
  </si>
  <si>
    <t>Escrows</t>
  </si>
  <si>
    <t>11.  SUBTOTAL</t>
  </si>
  <si>
    <t>Blue Cells May Have Inputs</t>
  </si>
  <si>
    <t>Green Cells Require An Entry</t>
  </si>
  <si>
    <t>Appraisal</t>
  </si>
  <si>
    <t>Administration</t>
  </si>
  <si>
    <t>Accounting</t>
  </si>
  <si>
    <t>Advertising</t>
  </si>
  <si>
    <t>Leased Equipment</t>
  </si>
  <si>
    <t>Management Fees</t>
  </si>
  <si>
    <t>Management Salaries + PR Taxes</t>
  </si>
  <si>
    <t>Model Apartment</t>
  </si>
  <si>
    <t>Office Supply/Postage</t>
  </si>
  <si>
    <t>Telephone</t>
  </si>
  <si>
    <t>TOTAL ADMINISTRATIVE COST</t>
  </si>
  <si>
    <t>Operating Expenses</t>
  </si>
  <si>
    <t>Fuel (Heat/Water)</t>
  </si>
  <si>
    <t>Electrical</t>
  </si>
  <si>
    <t>Water &amp; Sewer</t>
  </si>
  <si>
    <t>Gas</t>
  </si>
  <si>
    <t>Trash/Garbage</t>
  </si>
  <si>
    <t>Cable</t>
  </si>
  <si>
    <t>TOTAL OPERATING COST</t>
  </si>
  <si>
    <t>Maintenance Expenses</t>
  </si>
  <si>
    <t>Elevator</t>
  </si>
  <si>
    <t>Exterminating</t>
  </si>
  <si>
    <t>Grounds</t>
  </si>
  <si>
    <t>Repairs</t>
  </si>
  <si>
    <t>Maintenance Salaries</t>
  </si>
  <si>
    <t>Maintenance Supplies</t>
  </si>
  <si>
    <t>TOTAL MAINTENANCE COST</t>
  </si>
  <si>
    <t>Fixed Expenses</t>
  </si>
  <si>
    <t>Real Estate Taxes</t>
  </si>
  <si>
    <t>Other Tax Assessments</t>
  </si>
  <si>
    <t>TOTAL FIXED COSTS</t>
  </si>
  <si>
    <t>TOTAL ANNUAL RESIDENTIAL OPERATING EXPENSES</t>
  </si>
  <si>
    <t>NUMBER OF UNITS</t>
  </si>
  <si>
    <t>ANNUAL REPLACEMENT RESERVES PER UNIT</t>
  </si>
  <si>
    <t>TOTAL ANNUAL REPLACEMENT RESERVES</t>
  </si>
  <si>
    <t>Please list by line item on a separate sheet.</t>
  </si>
  <si>
    <r>
      <t xml:space="preserve">A.   </t>
    </r>
    <r>
      <rPr>
        <sz val="10"/>
        <rFont val="Times New Roman"/>
        <family val="1"/>
      </rPr>
      <t xml:space="preserve">Annual Operating Expenses (Estimated as of the </t>
    </r>
    <r>
      <rPr>
        <b/>
        <u val="single"/>
        <sz val="10"/>
        <rFont val="Times New Roman"/>
        <family val="1"/>
      </rPr>
      <t>end</t>
    </r>
    <r>
      <rPr>
        <sz val="10"/>
        <rFont val="Times New Roman"/>
        <family val="1"/>
      </rPr>
      <t xml:space="preserve"> of the first full year of operation).  </t>
    </r>
    <r>
      <rPr>
        <b/>
        <u val="single"/>
        <sz val="10"/>
        <rFont val="Times New Roman"/>
        <family val="1"/>
      </rPr>
      <t>All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residential expenses must be broken out by line item.  Category totals only </t>
    </r>
    <r>
      <rPr>
        <b/>
        <u val="single"/>
        <sz val="10"/>
        <rFont val="Times New Roman"/>
        <family val="1"/>
      </rPr>
      <t>will not</t>
    </r>
    <r>
      <rPr>
        <sz val="10"/>
        <rFont val="Times New Roman"/>
        <family val="1"/>
      </rPr>
      <t xml:space="preserve"> be accepted.  Please specify all “other” categories.</t>
    </r>
  </si>
  <si>
    <t>Other Expenses</t>
  </si>
  <si>
    <t>ANNUAL OPERATING EXPENSES PER UNIT</t>
  </si>
  <si>
    <t>TOTAL ANNUAL COMMERCIAL OPERATING EXPENSES</t>
  </si>
  <si>
    <t>Security</t>
  </si>
  <si>
    <t>In Lieu of Taxes</t>
  </si>
  <si>
    <t>Asset Management Fee</t>
  </si>
  <si>
    <t>%</t>
  </si>
  <si>
    <t>Year 1</t>
  </si>
  <si>
    <t>Year 2</t>
  </si>
  <si>
    <t>Year 3</t>
  </si>
  <si>
    <t>Year 4</t>
  </si>
  <si>
    <t>Year 5</t>
  </si>
  <si>
    <t xml:space="preserve">    Other Income(not increasing)</t>
  </si>
  <si>
    <t xml:space="preserve">    Other income (increasing )</t>
  </si>
  <si>
    <t>Subtotal</t>
  </si>
  <si>
    <t>less: vacancy</t>
  </si>
  <si>
    <t>Commercial Income</t>
  </si>
  <si>
    <t xml:space="preserve">    Market Rate Units</t>
  </si>
  <si>
    <t xml:space="preserve">    Other Commercial Income</t>
  </si>
  <si>
    <t xml:space="preserve">    less: Vacancy</t>
  </si>
  <si>
    <t>Net Commercial Income</t>
  </si>
  <si>
    <t>Effective Gross Income (EGR)</t>
  </si>
  <si>
    <t>less:</t>
  </si>
  <si>
    <t xml:space="preserve">       Annual Operating Expenses </t>
  </si>
  <si>
    <t xml:space="preserve">       Annual Replacement Reserve</t>
  </si>
  <si>
    <t>Net annual Operating Income (NOI)</t>
  </si>
  <si>
    <t>less: Annual Debt Service</t>
  </si>
  <si>
    <t>Annual Cash Flow</t>
  </si>
  <si>
    <t>Debt Service Ratio</t>
  </si>
  <si>
    <t>A. Development Income</t>
  </si>
  <si>
    <t>Source of Income</t>
  </si>
  <si>
    <t>MULTIPLY THE ABOVE FIGURES BY 12 TO GET ANNUAL AMOUNTS</t>
  </si>
  <si>
    <t>Number of Parking Spaces in Development</t>
  </si>
  <si>
    <t>          </t>
  </si>
  <si>
    <r>
      <t xml:space="preserve">TOTAL </t>
    </r>
    <r>
      <rPr>
        <b/>
        <sz val="10"/>
        <rFont val="Times New Roman"/>
        <family val="1"/>
      </rPr>
      <t>MONTHLY</t>
    </r>
    <r>
      <rPr>
        <sz val="10"/>
        <rFont val="Times New Roman"/>
        <family val="1"/>
      </rPr>
      <t xml:space="preserve"> TENANT PAID RENT FOR ALL UNITS</t>
    </r>
  </si>
  <si>
    <r>
      <t xml:space="preserve">Miscellaneous </t>
    </r>
    <r>
      <rPr>
        <b/>
        <u val="single"/>
        <sz val="10"/>
        <rFont val="Times New Roman"/>
        <family val="1"/>
      </rPr>
      <t>MONTHLY</t>
    </r>
    <r>
      <rPr>
        <sz val="10"/>
        <rFont val="Times New Roman"/>
        <family val="1"/>
      </rPr>
      <t xml:space="preserve"> Income Related to Residential Use (</t>
    </r>
    <r>
      <rPr>
        <b/>
        <sz val="10"/>
        <rFont val="Times New Roman"/>
        <family val="1"/>
      </rPr>
      <t>Must specify the source</t>
    </r>
    <r>
      <rPr>
        <sz val="10"/>
        <rFont val="Times New Roman"/>
        <family val="1"/>
      </rPr>
      <t>)</t>
    </r>
  </si>
  <si>
    <r>
      <t xml:space="preserve">TOTAL </t>
    </r>
    <r>
      <rPr>
        <b/>
        <sz val="10"/>
        <rFont val="Times New Roman"/>
        <family val="1"/>
      </rPr>
      <t xml:space="preserve">MONTHLY </t>
    </r>
    <r>
      <rPr>
        <sz val="10"/>
        <rFont val="Times New Roman"/>
        <family val="1"/>
      </rPr>
      <t xml:space="preserve">MISC. INCOME   </t>
    </r>
  </si>
  <si>
    <r>
      <t xml:space="preserve">TOTAL </t>
    </r>
    <r>
      <rPr>
        <b/>
        <sz val="10"/>
        <rFont val="Times New Roman"/>
        <family val="1"/>
      </rPr>
      <t>MONTHLY</t>
    </r>
    <r>
      <rPr>
        <sz val="10"/>
        <rFont val="Times New Roman"/>
        <family val="1"/>
      </rPr>
      <t xml:space="preserve"> INCOME FROM </t>
    </r>
    <r>
      <rPr>
        <b/>
        <i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SOURCES</t>
    </r>
  </si>
  <si>
    <r>
      <t>MONTHLY</t>
    </r>
    <r>
      <rPr>
        <sz val="10"/>
        <rFont val="Times New Roman"/>
        <family val="1"/>
      </rPr>
      <t xml:space="preserve"> VACANCY ALLOWANCE    %</t>
    </r>
  </si>
  <si>
    <r>
      <t>MONTHLY</t>
    </r>
    <r>
      <rPr>
        <sz val="10"/>
        <rFont val="Times New Roman"/>
        <family val="1"/>
      </rPr>
      <t xml:space="preserve"> EFFECTIVE INCOME</t>
    </r>
  </si>
  <si>
    <r>
      <t xml:space="preserve">TOTAL </t>
    </r>
    <r>
      <rPr>
        <b/>
        <sz val="10"/>
        <rFont val="Times New Roman"/>
        <family val="1"/>
      </rPr>
      <t>ANNUAL</t>
    </r>
    <r>
      <rPr>
        <sz val="10"/>
        <rFont val="Times New Roman"/>
        <family val="1"/>
      </rPr>
      <t xml:space="preserve"> INCOME FROM </t>
    </r>
    <r>
      <rPr>
        <b/>
        <i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SOURCES</t>
    </r>
  </si>
  <si>
    <r>
      <t>ANNUAL</t>
    </r>
    <r>
      <rPr>
        <sz val="10"/>
        <rFont val="Times New Roman"/>
        <family val="1"/>
      </rPr>
      <t xml:space="preserve"> EFFECTIVE INCOME</t>
    </r>
  </si>
  <si>
    <r>
      <t xml:space="preserve">TOTAL </t>
    </r>
    <r>
      <rPr>
        <b/>
        <sz val="10"/>
        <rFont val="Times New Roman"/>
        <family val="1"/>
      </rPr>
      <t>MONTHLY</t>
    </r>
    <r>
      <rPr>
        <sz val="10"/>
        <rFont val="Times New Roman"/>
        <family val="1"/>
      </rPr>
      <t xml:space="preserve"> GROSS COMMERCIAL INCOME</t>
    </r>
  </si>
  <si>
    <r>
      <t xml:space="preserve">TOTAL </t>
    </r>
    <r>
      <rPr>
        <b/>
        <sz val="10"/>
        <rFont val="Times New Roman"/>
        <family val="1"/>
      </rPr>
      <t>ANNUAL</t>
    </r>
    <r>
      <rPr>
        <sz val="10"/>
        <rFont val="Times New Roman"/>
        <family val="1"/>
      </rPr>
      <t xml:space="preserve"> GROSS COMMERCIAL INCOME</t>
    </r>
  </si>
  <si>
    <t>Low income Units</t>
  </si>
  <si>
    <t>Number of Bedrooms</t>
  </si>
  <si>
    <t>Number of  Units</t>
  </si>
  <si>
    <t>Sq. Ft. Per Unit</t>
  </si>
  <si>
    <t>Total Sq. Ft. Per Size</t>
  </si>
  <si>
    <t>Monthly Contract Rent</t>
  </si>
  <si>
    <t>Total Monthly Rent*</t>
  </si>
  <si>
    <t>Totals:</t>
  </si>
  <si>
    <t xml:space="preserve">List employee unit(s) separately </t>
  </si>
  <si>
    <t>Employee Units</t>
  </si>
  <si>
    <t>xxxxxxxxx</t>
  </si>
  <si>
    <t>Non-Restricted Units (Market Rate Units)</t>
  </si>
  <si>
    <t>Grand Total</t>
  </si>
  <si>
    <t xml:space="preserve">*DO THESE RENTS INCLUDE UTILITIES?  </t>
  </si>
  <si>
    <t xml:space="preserve">    Interest Income</t>
  </si>
  <si>
    <t>Print all sheets and insert into the Application Tab 1.  These are all required sheets.</t>
  </si>
  <si>
    <t>Lines can be added, like for instance, Asset Management fee.</t>
  </si>
  <si>
    <t>Tax Credit Fees</t>
  </si>
  <si>
    <t>Existing Structures</t>
  </si>
  <si>
    <t>Contractor Overhead</t>
  </si>
  <si>
    <t>Contractor Profit</t>
  </si>
  <si>
    <t>Construction Contingency</t>
  </si>
  <si>
    <t>Architect, Design</t>
  </si>
  <si>
    <t>Architect, Supervision</t>
  </si>
  <si>
    <t>Attorney, Real Estate</t>
  </si>
  <si>
    <t>Agent, Real Estate</t>
  </si>
  <si>
    <t>Engineer / Surveyor</t>
  </si>
  <si>
    <t>Developer Overhead</t>
  </si>
  <si>
    <t>Developer Profit</t>
  </si>
  <si>
    <t>Consultant Fee</t>
  </si>
  <si>
    <t>Rent-Up Reserves</t>
  </si>
  <si>
    <t>Operating Reserves</t>
  </si>
  <si>
    <t>Replacement Reserves</t>
  </si>
  <si>
    <t>10.  SUBTOTAL</t>
  </si>
  <si>
    <t xml:space="preserve">Land   </t>
  </si>
  <si>
    <t>Off Site Work</t>
  </si>
  <si>
    <t>Accessory Structures</t>
  </si>
  <si>
    <t>OTHER COSTS</t>
  </si>
  <si>
    <t>TOTAL RESIDENTIAL COSTS</t>
  </si>
  <si>
    <r>
      <t>ANNUAL</t>
    </r>
    <r>
      <rPr>
        <sz val="10"/>
        <rFont val="Times New Roman"/>
        <family val="1"/>
      </rPr>
      <t xml:space="preserve"> VACANCY ALLOWANCE  %</t>
    </r>
  </si>
  <si>
    <t>NEW CONSTRUCTION</t>
  </si>
  <si>
    <t>On Site Work</t>
  </si>
  <si>
    <t>XXXXXXXXXXXXX
XXXXXXXXXXXXX</t>
  </si>
  <si>
    <t>Hazard &amp; Liability Insurance</t>
  </si>
  <si>
    <t>Payment Bond</t>
  </si>
  <si>
    <t>Performance Bond</t>
  </si>
  <si>
    <t>Credit Report</t>
  </si>
  <si>
    <t>Construction Interest</t>
  </si>
  <si>
    <t>Origination Points</t>
  </si>
  <si>
    <t>Discount Points</t>
  </si>
  <si>
    <t>Credit Enhancement</t>
  </si>
  <si>
    <t>Inspection Fees</t>
  </si>
  <si>
    <t>Title and Recording</t>
  </si>
  <si>
    <t>Legal Fees</t>
  </si>
  <si>
    <t>Bond Premium</t>
  </si>
  <si>
    <t>Origination Fees</t>
  </si>
  <si>
    <t>Prepaid MIP</t>
  </si>
  <si>
    <t>Feasibility Study</t>
  </si>
  <si>
    <t>Market Study</t>
  </si>
  <si>
    <t>Environmental Study</t>
  </si>
  <si>
    <t>Compliance Fees</t>
  </si>
  <si>
    <t>Cost Certification</t>
  </si>
  <si>
    <t>Organization Costs</t>
  </si>
  <si>
    <t>Bridge Loan</t>
  </si>
  <si>
    <t>Tax Opinion</t>
  </si>
  <si>
    <t xml:space="preserve">TOTAL  </t>
  </si>
  <si>
    <t xml:space="preserve">Instructions </t>
  </si>
  <si>
    <t>HELPFUL HINT - Some of the cells contain a red triangle in the corner.  Place cursor in that cell to see comments.</t>
  </si>
  <si>
    <t>Select the appropriate worksheet based on the type of project. You will choose one of the yellow tabs.</t>
  </si>
  <si>
    <t xml:space="preserve">Be sure to answer the questions at the top before starting.  Worksheet will not calculate accurately if this is not done.  </t>
  </si>
  <si>
    <t>Input development costs in the appropriate categories.  Do not input decimals.  Round down to the nearest dollar.</t>
  </si>
  <si>
    <t>There are places for "other" costs throughout the budget and at the end.  Please use appropriate category when possible.</t>
  </si>
  <si>
    <t>The New Construction worksheet will automatically carry over the costs to the appropriate Eligible Basis column.  If you need to carry over a different amount, you can use the other category at the end of the budget.</t>
  </si>
  <si>
    <t>The Acquisition-Rehab worksheet requires you to manually carry over the costs to the appropriate Eligible Basis columns.  This allows you to prorate the cost proportionately.  Column C and D must not exceed Column B.</t>
  </si>
  <si>
    <t xml:space="preserve">The worksheet will automatically calculate each subtotal and project totals. </t>
  </si>
  <si>
    <t>Totals will automatically fill.</t>
  </si>
  <si>
    <t>Total monthly tenant paid rent (cell E6) is automatically pulling out from first page of Unit Distribution and Rents</t>
  </si>
  <si>
    <t>Enter the vacancy allowance in the blue shaded area.</t>
  </si>
  <si>
    <t>Select the green development expenses worksheet to complete this section</t>
  </si>
  <si>
    <t>Input all operating expenses in the blue shaded areas.</t>
  </si>
  <si>
    <t>There are places for "other" expenses throughout the budget and at the end.  Please use appropriate category when possible.</t>
  </si>
  <si>
    <t xml:space="preserve">The worksheet will automatically calculate totals. </t>
  </si>
  <si>
    <t>You must enter the number of units and annual replacement reserves per unit.</t>
  </si>
  <si>
    <t>If applicable, enter the total commercial expenses and itemize them on a separate page.</t>
  </si>
  <si>
    <t>Figures for Annual Operating expenses and Annual Replacement Reserve are pulled from XII. Development Expenses.</t>
  </si>
  <si>
    <t xml:space="preserve">Fill in the %s column for rate increases and vacancy. </t>
  </si>
  <si>
    <t>Fill in the light blue shaded cells for items that applies such as other income, other commercial income and annual debt service.</t>
  </si>
  <si>
    <t>VII. DEVELOPMENT BUDGET</t>
  </si>
  <si>
    <t xml:space="preserve"> IX.  UNIT DISTRIBUTION AND RENTS</t>
  </si>
  <si>
    <t>X.  DEVELOPMENT EXPENSES</t>
  </si>
  <si>
    <t>XI. PRO FORMA</t>
  </si>
  <si>
    <t>Unit Distribution and Rents (cont.)</t>
  </si>
  <si>
    <t xml:space="preserve">Figures for Gross Residential Income and Commercial, Market Units are pulled from IX. Unit Distribution and Rents. </t>
  </si>
  <si>
    <t>Gross Residential Income</t>
  </si>
  <si>
    <t>Net Income</t>
  </si>
  <si>
    <t>Development Budget</t>
  </si>
  <si>
    <t>Development Expenses</t>
  </si>
  <si>
    <t>Pro Forma</t>
  </si>
  <si>
    <t>Completion Bond</t>
  </si>
  <si>
    <t>XIII. COST PER SQUARE FOOT (CPSF)</t>
  </si>
  <si>
    <t>Square Feet</t>
  </si>
  <si>
    <t>Low Income Units</t>
  </si>
  <si>
    <t>Nonrestricted Units</t>
  </si>
  <si>
    <t>Common Areas</t>
  </si>
  <si>
    <t>TOTAL</t>
  </si>
  <si>
    <t>Actual Cost</t>
  </si>
  <si>
    <t>CPSF $</t>
  </si>
  <si>
    <t>% of TDC</t>
  </si>
  <si>
    <t>On site Work</t>
  </si>
  <si>
    <t>CONSTRUCTION</t>
  </si>
  <si>
    <t>Engineer/Surveyor</t>
  </si>
  <si>
    <t xml:space="preserve">TOTAL   </t>
  </si>
  <si>
    <t xml:space="preserve">XIV. MAXIMUM COSTS PER UNIT </t>
  </si>
  <si>
    <t xml:space="preserve">XIV MAXIMUM COSTS PER UNIT </t>
  </si>
  <si>
    <t>Oklahoma City</t>
  </si>
  <si>
    <t>Number of
Bedrooms</t>
  </si>
  <si>
    <t>Number of
Units</t>
  </si>
  <si>
    <t>Max Development 
Costs per BD size</t>
  </si>
  <si>
    <t>Total Development Cost</t>
  </si>
  <si>
    <t># of Bedroom(s)</t>
  </si>
  <si>
    <t>OKC-270%</t>
  </si>
  <si>
    <t>Tulsa-270%</t>
  </si>
  <si>
    <t>State-240%</t>
  </si>
  <si>
    <t>Per Unit Development Cost</t>
  </si>
  <si>
    <t>Total Allowable Development Costs</t>
  </si>
  <si>
    <t xml:space="preserve">  4+</t>
  </si>
  <si>
    <t>Maximum Per Unit Allowed</t>
  </si>
  <si>
    <t>Please utilize the Maximum Cost calculation table that is unique to the development location.</t>
  </si>
  <si>
    <t>All Cities other than OKC and Tulsa must use the State calculation table.</t>
  </si>
  <si>
    <t>Tulsa</t>
  </si>
  <si>
    <t>Historic Rehabilitations and proposed developments located in Federal Opportunity</t>
  </si>
  <si>
    <t>Zones may not exceed 130% of the calculated limit.</t>
  </si>
  <si>
    <t>State</t>
  </si>
  <si>
    <t>Permits/Fees</t>
  </si>
  <si>
    <t>Enter information in blue cells at top of sheet.  Make sure equal the Applicable Fraction information.</t>
  </si>
  <si>
    <t>All other cells should populate from the Development Budget worksheet.</t>
  </si>
  <si>
    <t>Enter the number of units by bedroom size in appropriate jurisdiction.</t>
  </si>
  <si>
    <t>Cost Per Square Foot</t>
  </si>
  <si>
    <t>Maximum Costs Per Unit</t>
  </si>
  <si>
    <t>Number of Bathrooms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</si>
</sst>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&quot; Units&quot;"/>
    <numFmt numFmtId="169" formatCode="_(* #,##0.0_);_(* \(#,##0.0\);_(* &quot;-&quot;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_);_(* \(#,##0.000\);_(* &quot;-&quot;???_);_(@_)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&quot;$&quot;#,##0.0000_);[Red]\(&quot;$&quot;#,##0.0000\)"/>
    <numFmt numFmtId="178" formatCode="_(* #,##0.0000_);_(* \(#,##0.0000\);_(* &quot;-&quot;??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0;[Red]#,##0.00"/>
    <numFmt numFmtId="182" formatCode="&quot;$&quot;#,##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"/>
    <numFmt numFmtId="186" formatCode="[$$-409]#,##0_);\([$$-409]#,##0\)"/>
    <numFmt numFmtId="187" formatCode="[$$-409]#,##0"/>
    <numFmt numFmtId="188" formatCode="_([$$-409]* #,##0_);_([$$-409]* \(#,##0\);_([$$-409]* &quot;-&quot;_);_(@_)"/>
    <numFmt numFmtId="189" formatCode="0.000"/>
    <numFmt numFmtId="190" formatCode="&quot;$&quot;#,##0.0"/>
    <numFmt numFmtId="191" formatCode="_(* #,##0.0_);_(* \(#,##0.0\);_(* &quot;-&quot;_);_(@_)"/>
    <numFmt numFmtId="192" formatCode="_(* #,##0.00_);_(* \(#,##0.00\);_(* &quot;-&quot;_);_(@_)"/>
    <numFmt numFmtId="193" formatCode="_(* #,##0.000_);_(* \(#,##0.000\);_(* &quot;-&quot;_);_(@_)"/>
    <numFmt numFmtId="194" formatCode="_(* #,##0.0000_);_(* \(#,##0.0000\);_(* &quot;-&quot;_);_(@_)"/>
    <numFmt numFmtId="195" formatCode="&quot;$&quot;#,##0.00"/>
    <numFmt numFmtId="196" formatCode="#,##0.0_);[Red]\(#,##0.0\)"/>
  </numFmts>
  <fonts count="46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ahoma"/>
      <family val="2"/>
    </font>
    <font>
      <b/>
      <u val="single"/>
      <strike/>
      <sz val="14"/>
      <color indexed="14"/>
      <name val="Arial"/>
      <family val="2"/>
    </font>
    <font>
      <sz val="12"/>
      <color indexed="9"/>
      <name val="Times New Roman"/>
      <family val="1"/>
    </font>
    <font>
      <b/>
      <u val="single"/>
      <strike/>
      <sz val="14"/>
      <color rgb="FFFF00FF"/>
      <name val="Arial"/>
      <family val="2"/>
    </font>
    <font>
      <sz val="12"/>
      <color theme="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 horizontal="left" indent="2"/>
    </xf>
    <xf numFmtId="4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4"/>
    </xf>
    <xf numFmtId="0" fontId="6" fillId="0" borderId="0" xfId="0" applyFont="1" applyBorder="1" applyAlignment="1">
      <alignment/>
    </xf>
    <xf numFmtId="42" fontId="6" fillId="0" borderId="1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/>
    </xf>
    <xf numFmtId="42" fontId="0" fillId="0" borderId="0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2" fontId="6" fillId="0" borderId="0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7"/>
    </xf>
    <xf numFmtId="0" fontId="6" fillId="0" borderId="0" xfId="0" applyFont="1" applyBorder="1" applyAlignment="1">
      <alignment horizontal="left" indent="7"/>
    </xf>
    <xf numFmtId="42" fontId="0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2" fontId="6" fillId="0" borderId="13" xfId="42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indent="4"/>
    </xf>
    <xf numFmtId="42" fontId="0" fillId="24" borderId="13" xfId="45" applyNumberFormat="1" applyFont="1" applyFill="1" applyBorder="1" applyAlignment="1" applyProtection="1">
      <alignment horizontal="center"/>
      <protection locked="0"/>
    </xf>
    <xf numFmtId="41" fontId="0" fillId="24" borderId="14" xfId="42" applyNumberFormat="1" applyFont="1" applyFill="1" applyBorder="1" applyAlignment="1" applyProtection="1">
      <alignment horizontal="right"/>
      <protection locked="0"/>
    </xf>
    <xf numFmtId="0" fontId="0" fillId="24" borderId="0" xfId="0" applyFill="1" applyBorder="1" applyAlignment="1" applyProtection="1">
      <alignment horizontal="left" indent="4"/>
      <protection locked="0"/>
    </xf>
    <xf numFmtId="42" fontId="6" fillId="24" borderId="13" xfId="42" applyNumberFormat="1" applyFont="1" applyFill="1" applyBorder="1" applyAlignment="1" applyProtection="1">
      <alignment horizontal="center"/>
      <protection locked="0"/>
    </xf>
    <xf numFmtId="42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ont="1" applyFill="1" applyBorder="1" applyAlignment="1" applyProtection="1">
      <alignment horizontal="center"/>
      <protection locked="0"/>
    </xf>
    <xf numFmtId="175" fontId="0" fillId="0" borderId="0" xfId="42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75" fontId="6" fillId="0" borderId="0" xfId="42" applyNumberFormat="1" applyFont="1" applyAlignment="1">
      <alignment horizontal="center"/>
    </xf>
    <xf numFmtId="175" fontId="0" fillId="0" borderId="0" xfId="42" applyNumberFormat="1" applyAlignment="1">
      <alignment/>
    </xf>
    <xf numFmtId="9" fontId="0" fillId="0" borderId="0" xfId="60" applyAlignment="1">
      <alignment/>
    </xf>
    <xf numFmtId="175" fontId="0" fillId="0" borderId="13" xfId="42" applyNumberFormat="1" applyBorder="1" applyAlignment="1">
      <alignment/>
    </xf>
    <xf numFmtId="38" fontId="0" fillId="0" borderId="15" xfId="60" applyNumberFormat="1" applyBorder="1" applyAlignment="1">
      <alignment/>
    </xf>
    <xf numFmtId="38" fontId="0" fillId="0" borderId="0" xfId="60" applyNumberFormat="1" applyFill="1" applyBorder="1" applyAlignment="1">
      <alignment/>
    </xf>
    <xf numFmtId="1" fontId="0" fillId="0" borderId="0" xfId="60" applyNumberFormat="1" applyAlignment="1">
      <alignment/>
    </xf>
    <xf numFmtId="1" fontId="0" fillId="0" borderId="13" xfId="60" applyNumberFormat="1" applyBorder="1" applyAlignment="1">
      <alignment/>
    </xf>
    <xf numFmtId="1" fontId="0" fillId="0" borderId="0" xfId="60" applyNumberFormat="1" applyFill="1" applyBorder="1" applyAlignment="1">
      <alignment/>
    </xf>
    <xf numFmtId="3" fontId="0" fillId="0" borderId="15" xfId="60" applyNumberFormat="1" applyFill="1" applyBorder="1" applyAlignment="1">
      <alignment/>
    </xf>
    <xf numFmtId="175" fontId="6" fillId="0" borderId="0" xfId="42" applyNumberFormat="1" applyFont="1" applyAlignment="1">
      <alignment/>
    </xf>
    <xf numFmtId="175" fontId="0" fillId="0" borderId="0" xfId="42" applyNumberFormat="1" applyBorder="1" applyAlignment="1">
      <alignment/>
    </xf>
    <xf numFmtId="43" fontId="6" fillId="0" borderId="0" xfId="42" applyNumberFormat="1" applyFont="1" applyAlignment="1">
      <alignment/>
    </xf>
    <xf numFmtId="10" fontId="0" fillId="0" borderId="0" xfId="60" applyNumberFormat="1" applyAlignment="1">
      <alignment/>
    </xf>
    <xf numFmtId="10" fontId="0" fillId="0" borderId="0" xfId="0" applyNumberFormat="1" applyAlignment="1">
      <alignment/>
    </xf>
    <xf numFmtId="10" fontId="0" fillId="0" borderId="0" xfId="42" applyNumberForma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44" fontId="7" fillId="19" borderId="0" xfId="45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3" fillId="0" borderId="0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44" fontId="5" fillId="0" borderId="0" xfId="0" applyNumberFormat="1" applyFont="1" applyAlignment="1">
      <alignment horizontal="justify"/>
    </xf>
    <xf numFmtId="0" fontId="3" fillId="0" borderId="0" xfId="0" applyFont="1" applyFill="1" applyBorder="1" applyAlignment="1">
      <alignment horizontal="left"/>
    </xf>
    <xf numFmtId="44" fontId="5" fillId="0" borderId="0" xfId="45" applyFont="1" applyFill="1" applyBorder="1" applyAlignment="1">
      <alignment horizontal="justify"/>
    </xf>
    <xf numFmtId="44" fontId="5" fillId="0" borderId="0" xfId="0" applyNumberFormat="1" applyFont="1" applyFill="1" applyBorder="1" applyAlignment="1">
      <alignment horizontal="justify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4" fontId="5" fillId="0" borderId="0" xfId="0" applyNumberFormat="1" applyFont="1" applyAlignment="1">
      <alignment/>
    </xf>
    <xf numFmtId="44" fontId="15" fillId="0" borderId="0" xfId="0" applyNumberFormat="1" applyFont="1" applyAlignment="1">
      <alignment/>
    </xf>
    <xf numFmtId="44" fontId="7" fillId="0" borderId="15" xfId="0" applyNumberFormat="1" applyFont="1" applyBorder="1" applyAlignment="1">
      <alignment/>
    </xf>
    <xf numFmtId="44" fontId="7" fillId="0" borderId="0" xfId="45" applyFont="1" applyAlignment="1">
      <alignment horizontal="justify"/>
    </xf>
    <xf numFmtId="9" fontId="7" fillId="0" borderId="0" xfId="60" applyFont="1" applyFill="1" applyAlignment="1">
      <alignment/>
    </xf>
    <xf numFmtId="44" fontId="15" fillId="0" borderId="0" xfId="0" applyNumberFormat="1" applyFont="1" applyAlignment="1">
      <alignment horizontal="justify"/>
    </xf>
    <xf numFmtId="44" fontId="7" fillId="0" borderId="15" xfId="0" applyNumberFormat="1" applyFont="1" applyBorder="1" applyAlignment="1">
      <alignment horizontal="justify"/>
    </xf>
    <xf numFmtId="44" fontId="7" fillId="0" borderId="0" xfId="45" applyFont="1" applyFill="1" applyAlignment="1">
      <alignment horizontal="justify"/>
    </xf>
    <xf numFmtId="44" fontId="7" fillId="0" borderId="0" xfId="45" applyFont="1" applyFill="1" applyAlignment="1">
      <alignment/>
    </xf>
    <xf numFmtId="44" fontId="5" fillId="0" borderId="0" xfId="45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75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175" fontId="2" fillId="0" borderId="13" xfId="42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175" fontId="2" fillId="0" borderId="16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75" fontId="2" fillId="0" borderId="15" xfId="42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wrapText="1"/>
    </xf>
    <xf numFmtId="175" fontId="4" fillId="0" borderId="15" xfId="42" applyNumberFormat="1" applyFont="1" applyBorder="1" applyAlignment="1">
      <alignment wrapText="1"/>
    </xf>
    <xf numFmtId="186" fontId="4" fillId="0" borderId="15" xfId="45" applyNumberFormat="1" applyFont="1" applyBorder="1" applyAlignment="1">
      <alignment wrapText="1"/>
    </xf>
    <xf numFmtId="187" fontId="4" fillId="0" borderId="16" xfId="0" applyNumberFormat="1" applyFont="1" applyFill="1" applyBorder="1" applyAlignment="1">
      <alignment/>
    </xf>
    <xf numFmtId="187" fontId="2" fillId="0" borderId="16" xfId="0" applyNumberFormat="1" applyFont="1" applyFill="1" applyBorder="1" applyAlignment="1">
      <alignment/>
    </xf>
    <xf numFmtId="0" fontId="5" fillId="24" borderId="15" xfId="0" applyFont="1" applyFill="1" applyBorder="1" applyAlignment="1" applyProtection="1">
      <alignment/>
      <protection locked="0"/>
    </xf>
    <xf numFmtId="44" fontId="7" fillId="24" borderId="0" xfId="45" applyFont="1" applyFill="1" applyAlignment="1" applyProtection="1">
      <alignment/>
      <protection locked="0"/>
    </xf>
    <xf numFmtId="9" fontId="7" fillId="24" borderId="0" xfId="60" applyFont="1" applyFill="1" applyAlignment="1" applyProtection="1">
      <alignment/>
      <protection locked="0"/>
    </xf>
    <xf numFmtId="44" fontId="5" fillId="24" borderId="0" xfId="45" applyFont="1" applyFill="1" applyBorder="1" applyAlignment="1" applyProtection="1">
      <alignment horizontal="justify"/>
      <protection locked="0"/>
    </xf>
    <xf numFmtId="0" fontId="3" fillId="24" borderId="1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4" fontId="5" fillId="24" borderId="13" xfId="45" applyFont="1" applyFill="1" applyBorder="1" applyAlignment="1" applyProtection="1">
      <alignment horizontal="justify"/>
      <protection locked="0"/>
    </xf>
    <xf numFmtId="0" fontId="2" fillId="24" borderId="14" xfId="0" applyFont="1" applyFill="1" applyBorder="1" applyAlignment="1" applyProtection="1">
      <alignment/>
      <protection locked="0"/>
    </xf>
    <xf numFmtId="175" fontId="2" fillId="24" borderId="14" xfId="42" applyNumberFormat="1" applyFont="1" applyFill="1" applyBorder="1" applyAlignment="1" applyProtection="1">
      <alignment/>
      <protection locked="0"/>
    </xf>
    <xf numFmtId="0" fontId="2" fillId="24" borderId="13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175" fontId="2" fillId="24" borderId="13" xfId="42" applyNumberFormat="1" applyFont="1" applyFill="1" applyBorder="1" applyAlignment="1" applyProtection="1">
      <alignment/>
      <protection locked="0"/>
    </xf>
    <xf numFmtId="175" fontId="16" fillId="0" borderId="17" xfId="42" applyNumberFormat="1" applyFont="1" applyBorder="1" applyAlignment="1">
      <alignment horizontal="center"/>
    </xf>
    <xf numFmtId="175" fontId="17" fillId="0" borderId="18" xfId="42" applyNumberFormat="1" applyFont="1" applyBorder="1" applyAlignment="1">
      <alignment/>
    </xf>
    <xf numFmtId="175" fontId="17" fillId="19" borderId="18" xfId="42" applyNumberFormat="1" applyFont="1" applyFill="1" applyBorder="1" applyAlignment="1" applyProtection="1">
      <alignment/>
      <protection locked="0"/>
    </xf>
    <xf numFmtId="175" fontId="17" fillId="24" borderId="19" xfId="42" applyNumberFormat="1" applyFont="1" applyFill="1" applyBorder="1" applyAlignment="1" applyProtection="1">
      <alignment/>
      <protection locked="0"/>
    </xf>
    <xf numFmtId="175" fontId="17" fillId="24" borderId="20" xfId="42" applyNumberFormat="1" applyFont="1" applyFill="1" applyBorder="1" applyAlignment="1" applyProtection="1">
      <alignment/>
      <protection locked="0"/>
    </xf>
    <xf numFmtId="175" fontId="16" fillId="0" borderId="18" xfId="42" applyNumberFormat="1" applyFont="1" applyBorder="1" applyAlignment="1">
      <alignment/>
    </xf>
    <xf numFmtId="175" fontId="17" fillId="19" borderId="19" xfId="42" applyNumberFormat="1" applyFont="1" applyFill="1" applyBorder="1" applyAlignment="1">
      <alignment/>
    </xf>
    <xf numFmtId="175" fontId="17" fillId="19" borderId="20" xfId="42" applyNumberFormat="1" applyFont="1" applyFill="1" applyBorder="1" applyAlignment="1">
      <alignment/>
    </xf>
    <xf numFmtId="175" fontId="17" fillId="24" borderId="21" xfId="42" applyNumberFormat="1" applyFont="1" applyFill="1" applyBorder="1" applyAlignment="1" applyProtection="1">
      <alignment/>
      <protection locked="0"/>
    </xf>
    <xf numFmtId="0" fontId="18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175" fontId="17" fillId="0" borderId="25" xfId="42" applyNumberFormat="1" applyFont="1" applyFill="1" applyBorder="1" applyAlignment="1">
      <alignment/>
    </xf>
    <xf numFmtId="175" fontId="17" fillId="0" borderId="18" xfId="42" applyNumberFormat="1" applyFont="1" applyFill="1" applyBorder="1" applyAlignment="1">
      <alignment/>
    </xf>
    <xf numFmtId="175" fontId="17" fillId="24" borderId="26" xfId="42" applyNumberFormat="1" applyFont="1" applyFill="1" applyBorder="1" applyAlignment="1" applyProtection="1">
      <alignment/>
      <protection locked="0"/>
    </xf>
    <xf numFmtId="175" fontId="17" fillId="24" borderId="27" xfId="42" applyNumberFormat="1" applyFont="1" applyFill="1" applyBorder="1" applyAlignment="1">
      <alignment/>
    </xf>
    <xf numFmtId="43" fontId="16" fillId="0" borderId="28" xfId="42" applyNumberFormat="1" applyFont="1" applyBorder="1" applyAlignment="1">
      <alignment/>
    </xf>
    <xf numFmtId="9" fontId="18" fillId="0" borderId="0" xfId="60" applyFont="1" applyFill="1" applyBorder="1" applyAlignment="1" quotePrefix="1">
      <alignment/>
    </xf>
    <xf numFmtId="9" fontId="18" fillId="0" borderId="0" xfId="60" applyFont="1" applyFill="1" applyBorder="1" applyAlignment="1">
      <alignment/>
    </xf>
    <xf numFmtId="9" fontId="18" fillId="0" borderId="0" xfId="60" applyFont="1" applyFill="1" applyAlignment="1">
      <alignment/>
    </xf>
    <xf numFmtId="9" fontId="18" fillId="0" borderId="29" xfId="60" applyFont="1" applyBorder="1" applyAlignment="1">
      <alignment horizontal="center"/>
    </xf>
    <xf numFmtId="9" fontId="19" fillId="0" borderId="0" xfId="60" applyFont="1" applyBorder="1" applyAlignment="1">
      <alignment/>
    </xf>
    <xf numFmtId="176" fontId="19" fillId="24" borderId="27" xfId="60" applyNumberFormat="1" applyFont="1" applyFill="1" applyBorder="1" applyAlignment="1" applyProtection="1">
      <alignment/>
      <protection locked="0"/>
    </xf>
    <xf numFmtId="176" fontId="19" fillId="24" borderId="30" xfId="60" applyNumberFormat="1" applyFont="1" applyFill="1" applyBorder="1" applyAlignment="1" applyProtection="1">
      <alignment/>
      <protection locked="0"/>
    </xf>
    <xf numFmtId="176" fontId="19" fillId="24" borderId="31" xfId="60" applyNumberFormat="1" applyFont="1" applyFill="1" applyBorder="1" applyAlignment="1" applyProtection="1">
      <alignment/>
      <protection locked="0"/>
    </xf>
    <xf numFmtId="176" fontId="19" fillId="24" borderId="27" xfId="60" applyNumberFormat="1" applyFont="1" applyFill="1" applyBorder="1" applyAlignment="1">
      <alignment/>
    </xf>
    <xf numFmtId="9" fontId="18" fillId="0" borderId="0" xfId="60" applyFont="1" applyAlignment="1">
      <alignment/>
    </xf>
    <xf numFmtId="9" fontId="19" fillId="0" borderId="0" xfId="60" applyFont="1" applyAlignment="1">
      <alignment/>
    </xf>
    <xf numFmtId="176" fontId="19" fillId="0" borderId="0" xfId="60" applyNumberFormat="1" applyFont="1" applyBorder="1" applyAlignment="1" applyProtection="1">
      <alignment/>
      <protection locked="0"/>
    </xf>
    <xf numFmtId="176" fontId="19" fillId="0" borderId="0" xfId="60" applyNumberFormat="1" applyFont="1" applyBorder="1" applyAlignment="1">
      <alignment/>
    </xf>
    <xf numFmtId="176" fontId="19" fillId="0" borderId="0" xfId="60" applyNumberFormat="1" applyFont="1" applyFill="1" applyBorder="1" applyAlignment="1">
      <alignment/>
    </xf>
    <xf numFmtId="176" fontId="18" fillId="0" borderId="0" xfId="60" applyNumberFormat="1" applyFont="1" applyBorder="1" applyAlignment="1">
      <alignment/>
    </xf>
    <xf numFmtId="176" fontId="18" fillId="0" borderId="15" xfId="60" applyNumberFormat="1" applyFont="1" applyBorder="1" applyAlignment="1">
      <alignment/>
    </xf>
    <xf numFmtId="0" fontId="43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39" fillId="0" borderId="0" xfId="0" applyFont="1" applyAlignment="1">
      <alignment horizontal="centerContinuous" vertical="center"/>
    </xf>
    <xf numFmtId="0" fontId="2" fillId="24" borderId="1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2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2" fillId="0" borderId="36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37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25" borderId="34" xfId="0" applyFont="1" applyFill="1" applyBorder="1" applyAlignment="1">
      <alignment wrapText="1"/>
    </xf>
    <xf numFmtId="0" fontId="2" fillId="25" borderId="36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25" borderId="32" xfId="0" applyFont="1" applyFill="1" applyBorder="1" applyAlignment="1">
      <alignment wrapText="1"/>
    </xf>
    <xf numFmtId="38" fontId="2" fillId="25" borderId="38" xfId="0" applyNumberFormat="1" applyFont="1" applyFill="1" applyBorder="1" applyAlignment="1">
      <alignment wrapText="1"/>
    </xf>
    <xf numFmtId="38" fontId="4" fillId="0" borderId="35" xfId="0" applyNumberFormat="1" applyFont="1" applyBorder="1" applyAlignment="1">
      <alignment wrapText="1"/>
    </xf>
    <xf numFmtId="38" fontId="2" fillId="25" borderId="28" xfId="0" applyNumberFormat="1" applyFont="1" applyFill="1" applyBorder="1" applyAlignment="1">
      <alignment wrapText="1"/>
    </xf>
    <xf numFmtId="38" fontId="2" fillId="0" borderId="28" xfId="0" applyNumberFormat="1" applyFont="1" applyBorder="1" applyAlignment="1">
      <alignment wrapText="1"/>
    </xf>
    <xf numFmtId="38" fontId="2" fillId="0" borderId="39" xfId="0" applyNumberFormat="1" applyFont="1" applyBorder="1" applyAlignment="1">
      <alignment wrapText="1"/>
    </xf>
    <xf numFmtId="38" fontId="2" fillId="25" borderId="40" xfId="0" applyNumberFormat="1" applyFont="1" applyFill="1" applyBorder="1" applyAlignment="1">
      <alignment/>
    </xf>
    <xf numFmtId="38" fontId="2" fillId="0" borderId="40" xfId="0" applyNumberFormat="1" applyFont="1" applyBorder="1" applyAlignment="1">
      <alignment/>
    </xf>
    <xf numFmtId="38" fontId="2" fillId="0" borderId="35" xfId="0" applyNumberFormat="1" applyFont="1" applyBorder="1" applyAlignment="1">
      <alignment/>
    </xf>
    <xf numFmtId="38" fontId="2" fillId="25" borderId="41" xfId="0" applyNumberFormat="1" applyFont="1" applyFill="1" applyBorder="1" applyAlignment="1">
      <alignment/>
    </xf>
    <xf numFmtId="38" fontId="2" fillId="0" borderId="42" xfId="0" applyNumberFormat="1" applyFont="1" applyBorder="1" applyAlignment="1">
      <alignment/>
    </xf>
    <xf numFmtId="38" fontId="2" fillId="25" borderId="43" xfId="0" applyNumberFormat="1" applyFont="1" applyFill="1" applyBorder="1" applyAlignment="1">
      <alignment/>
    </xf>
    <xf numFmtId="38" fontId="2" fillId="25" borderId="15" xfId="0" applyNumberFormat="1" applyFont="1" applyFill="1" applyBorder="1" applyAlignment="1">
      <alignment/>
    </xf>
    <xf numFmtId="38" fontId="2" fillId="0" borderId="44" xfId="0" applyNumberFormat="1" applyFont="1" applyBorder="1" applyAlignment="1">
      <alignment/>
    </xf>
    <xf numFmtId="38" fontId="2" fillId="0" borderId="45" xfId="0" applyNumberFormat="1" applyFont="1" applyBorder="1" applyAlignment="1">
      <alignment/>
    </xf>
    <xf numFmtId="38" fontId="4" fillId="0" borderId="46" xfId="0" applyNumberFormat="1" applyFont="1" applyBorder="1" applyAlignment="1">
      <alignment/>
    </xf>
    <xf numFmtId="38" fontId="4" fillId="0" borderId="47" xfId="0" applyNumberFormat="1" applyFont="1" applyBorder="1" applyAlignment="1">
      <alignment/>
    </xf>
    <xf numFmtId="38" fontId="2" fillId="0" borderId="48" xfId="0" applyNumberFormat="1" applyFont="1" applyBorder="1" applyAlignment="1">
      <alignment/>
    </xf>
    <xf numFmtId="38" fontId="2" fillId="0" borderId="49" xfId="0" applyNumberFormat="1" applyFont="1" applyBorder="1" applyAlignment="1">
      <alignment/>
    </xf>
    <xf numFmtId="38" fontId="2" fillId="0" borderId="50" xfId="0" applyNumberFormat="1" applyFont="1" applyBorder="1" applyAlignment="1">
      <alignment/>
    </xf>
    <xf numFmtId="38" fontId="2" fillId="0" borderId="41" xfId="0" applyNumberFormat="1" applyFont="1" applyBorder="1" applyAlignment="1">
      <alignment/>
    </xf>
    <xf numFmtId="38" fontId="2" fillId="0" borderId="51" xfId="0" applyNumberFormat="1" applyFont="1" applyBorder="1" applyAlignment="1">
      <alignment/>
    </xf>
    <xf numFmtId="3" fontId="2" fillId="25" borderId="40" xfId="0" applyNumberFormat="1" applyFont="1" applyFill="1" applyBorder="1" applyAlignment="1">
      <alignment/>
    </xf>
    <xf numFmtId="3" fontId="2" fillId="25" borderId="41" xfId="0" applyNumberFormat="1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25" borderId="44" xfId="0" applyNumberFormat="1" applyFont="1" applyFill="1" applyBorder="1" applyAlignment="1">
      <alignment/>
    </xf>
    <xf numFmtId="3" fontId="2" fillId="0" borderId="49" xfId="0" applyNumberFormat="1" applyFont="1" applyBorder="1" applyAlignment="1">
      <alignment/>
    </xf>
    <xf numFmtId="38" fontId="2" fillId="0" borderId="52" xfId="0" applyNumberFormat="1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 indent="4"/>
    </xf>
    <xf numFmtId="0" fontId="0" fillId="0" borderId="0" xfId="0" applyFont="1" applyFill="1" applyBorder="1" applyAlignment="1">
      <alignment horizontal="left" indent="4"/>
    </xf>
    <xf numFmtId="0" fontId="38" fillId="0" borderId="0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26" borderId="12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38" fontId="2" fillId="0" borderId="53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37" fillId="0" borderId="0" xfId="0" applyFont="1" applyFill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2" fillId="27" borderId="57" xfId="0" applyFont="1" applyFill="1" applyBorder="1" applyAlignment="1">
      <alignment horizontal="center"/>
    </xf>
    <xf numFmtId="0" fontId="2" fillId="27" borderId="58" xfId="0" applyFont="1" applyFill="1" applyBorder="1" applyAlignment="1">
      <alignment horizontal="center"/>
    </xf>
    <xf numFmtId="0" fontId="2" fillId="25" borderId="57" xfId="0" applyFont="1" applyFill="1" applyBorder="1" applyAlignment="1">
      <alignment horizontal="center"/>
    </xf>
    <xf numFmtId="0" fontId="2" fillId="25" borderId="5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4" borderId="59" xfId="0" applyFont="1" applyFill="1" applyBorder="1" applyAlignment="1">
      <alignment horizontal="center" vertical="top" wrapText="1"/>
    </xf>
    <xf numFmtId="0" fontId="2" fillId="4" borderId="60" xfId="0" applyFont="1" applyFill="1" applyBorder="1" applyAlignment="1">
      <alignment horizontal="center" vertical="top" wrapText="1"/>
    </xf>
    <xf numFmtId="0" fontId="2" fillId="24" borderId="59" xfId="0" applyFont="1" applyFill="1" applyBorder="1" applyAlignment="1">
      <alignment horizontal="center" vertical="top" wrapText="1"/>
    </xf>
    <xf numFmtId="0" fontId="2" fillId="24" borderId="60" xfId="0" applyFont="1" applyFill="1" applyBorder="1" applyAlignment="1">
      <alignment horizontal="center" vertical="top" wrapText="1"/>
    </xf>
    <xf numFmtId="0" fontId="18" fillId="0" borderId="5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0" fillId="0" borderId="62" xfId="0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Font="1" applyBorder="1" applyAlignment="1">
      <alignment/>
    </xf>
    <xf numFmtId="38" fontId="0" fillId="25" borderId="27" xfId="0" applyNumberFormat="1" applyFont="1" applyFill="1" applyBorder="1" applyAlignment="1">
      <alignment/>
    </xf>
    <xf numFmtId="38" fontId="0" fillId="0" borderId="27" xfId="0" applyNumberFormat="1" applyFont="1" applyBorder="1" applyAlignment="1">
      <alignment/>
    </xf>
    <xf numFmtId="0" fontId="0" fillId="0" borderId="21" xfId="0" applyBorder="1" applyAlignment="1">
      <alignment/>
    </xf>
    <xf numFmtId="38" fontId="0" fillId="25" borderId="65" xfId="0" applyNumberFormat="1" applyFont="1" applyFill="1" applyBorder="1" applyAlignment="1">
      <alignment/>
    </xf>
    <xf numFmtId="0" fontId="6" fillId="0" borderId="66" xfId="0" applyFont="1" applyBorder="1" applyAlignment="1">
      <alignment/>
    </xf>
    <xf numFmtId="38" fontId="6" fillId="0" borderId="67" xfId="0" applyNumberFormat="1" applyFont="1" applyBorder="1" applyAlignment="1">
      <alignment/>
    </xf>
    <xf numFmtId="38" fontId="6" fillId="0" borderId="3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6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182" fontId="0" fillId="0" borderId="27" xfId="0" applyNumberFormat="1" applyBorder="1" applyAlignment="1">
      <alignment/>
    </xf>
    <xf numFmtId="10" fontId="0" fillId="0" borderId="21" xfId="0" applyNumberFormat="1" applyBorder="1" applyAlignment="1">
      <alignment/>
    </xf>
    <xf numFmtId="182" fontId="6" fillId="0" borderId="65" xfId="0" applyNumberFormat="1" applyFont="1" applyBorder="1" applyAlignment="1">
      <alignment/>
    </xf>
    <xf numFmtId="10" fontId="6" fillId="0" borderId="70" xfId="0" applyNumberFormat="1" applyFont="1" applyBorder="1" applyAlignment="1">
      <alignment/>
    </xf>
    <xf numFmtId="0" fontId="6" fillId="0" borderId="62" xfId="0" applyFont="1" applyBorder="1" applyAlignment="1">
      <alignment horizontal="center"/>
    </xf>
    <xf numFmtId="182" fontId="0" fillId="0" borderId="31" xfId="0" applyNumberFormat="1" applyBorder="1" applyAlignment="1">
      <alignment/>
    </xf>
    <xf numFmtId="195" fontId="0" fillId="0" borderId="31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0" fillId="0" borderId="64" xfId="0" applyFont="1" applyBorder="1" applyAlignment="1">
      <alignment horizontal="left"/>
    </xf>
    <xf numFmtId="195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182" fontId="6" fillId="0" borderId="70" xfId="0" applyNumberFormat="1" applyFont="1" applyBorder="1" applyAlignment="1">
      <alignment/>
    </xf>
    <xf numFmtId="0" fontId="6" fillId="0" borderId="66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182" fontId="0" fillId="0" borderId="31" xfId="0" applyNumberFormat="1" applyFont="1" applyBorder="1" applyAlignment="1">
      <alignment/>
    </xf>
    <xf numFmtId="195" fontId="0" fillId="0" borderId="27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8" fillId="0" borderId="59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0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24" borderId="0" xfId="0" applyFill="1" applyAlignment="1" applyProtection="1">
      <alignment/>
      <protection locked="0"/>
    </xf>
    <xf numFmtId="44" fontId="0" fillId="0" borderId="0" xfId="0" applyNumberFormat="1" applyAlignment="1">
      <alignment/>
    </xf>
    <xf numFmtId="0" fontId="0" fillId="0" borderId="71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 locked="0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37" fillId="0" borderId="75" xfId="0" applyFont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 wrapText="1"/>
    </xf>
    <xf numFmtId="44" fontId="0" fillId="25" borderId="77" xfId="0" applyNumberFormat="1" applyFill="1" applyBorder="1" applyAlignment="1" applyProtection="1">
      <alignment horizontal="center"/>
      <protection locked="0"/>
    </xf>
    <xf numFmtId="44" fontId="0" fillId="25" borderId="78" xfId="0" applyNumberFormat="1" applyFill="1" applyBorder="1" applyAlignment="1" applyProtection="1">
      <alignment horizontal="center"/>
      <protection locked="0"/>
    </xf>
    <xf numFmtId="0" fontId="38" fillId="0" borderId="44" xfId="0" applyFont="1" applyBorder="1" applyAlignment="1">
      <alignment horizontal="center" vertical="center" wrapText="1"/>
    </xf>
    <xf numFmtId="3" fontId="38" fillId="0" borderId="44" xfId="0" applyNumberFormat="1" applyFont="1" applyBorder="1" applyAlignment="1">
      <alignment horizontal="center" vertical="center" wrapText="1"/>
    </xf>
    <xf numFmtId="3" fontId="38" fillId="0" borderId="28" xfId="0" applyNumberFormat="1" applyFont="1" applyBorder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43" fontId="0" fillId="0" borderId="71" xfId="44" applyFont="1" applyFill="1" applyBorder="1" applyAlignment="1">
      <alignment horizontal="center"/>
    </xf>
    <xf numFmtId="43" fontId="0" fillId="0" borderId="72" xfId="44" applyFont="1" applyFill="1" applyBorder="1" applyAlignment="1">
      <alignment horizontal="center"/>
    </xf>
    <xf numFmtId="44" fontId="0" fillId="0" borderId="0" xfId="0" applyNumberFormat="1" applyAlignment="1" applyProtection="1">
      <alignment horizontal="center"/>
      <protection locked="0"/>
    </xf>
    <xf numFmtId="0" fontId="0" fillId="28" borderId="0" xfId="0" applyFill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7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HTC\Tax%20Credit%20Apps\2024\2024%20TC%20Application%20Form\2024-AHTC-Application-Form-Excel%20She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evelopment Budget"/>
      <sheetName val="Credit Calculation  - Basis"/>
      <sheetName val="Credit Calculation - Gap"/>
      <sheetName val="Tax Credit Fees"/>
      <sheetName val="Cost Per Square Foot"/>
      <sheetName val="Maximum costs per unit "/>
      <sheetName val="Unit Distribution and Rents"/>
      <sheetName val="Income Averaging - UDR"/>
      <sheetName val="Income"/>
      <sheetName val="Development Expenses"/>
      <sheetName val="Pro Forma"/>
      <sheetName val="Project Summary "/>
      <sheetName val="Percentile Scoring Input"/>
    </sheetNames>
    <sheetDataSet>
      <sheetData sheetId="1">
        <row r="52">
          <cell r="A52" t="str">
            <v>Permits/Fees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4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8.421875" style="205" customWidth="1"/>
    <col min="2" max="16384" width="9.140625" style="201" customWidth="1"/>
  </cols>
  <sheetData>
    <row r="1" ht="15.75">
      <c r="A1" s="202" t="s">
        <v>180</v>
      </c>
    </row>
    <row r="2" ht="15.75">
      <c r="A2" s="202" t="s">
        <v>129</v>
      </c>
    </row>
    <row r="3" ht="15.75">
      <c r="A3" s="202"/>
    </row>
    <row r="4" ht="15.75">
      <c r="A4" s="203" t="s">
        <v>209</v>
      </c>
    </row>
    <row r="5" ht="15.75">
      <c r="A5" s="204" t="s">
        <v>182</v>
      </c>
    </row>
    <row r="6" ht="15.75">
      <c r="A6" s="204" t="s">
        <v>183</v>
      </c>
    </row>
    <row r="7" ht="15.75">
      <c r="A7" s="205" t="s">
        <v>184</v>
      </c>
    </row>
    <row r="8" ht="15.75">
      <c r="A8" s="205" t="s">
        <v>185</v>
      </c>
    </row>
    <row r="9" ht="31.5">
      <c r="A9" s="204" t="s">
        <v>186</v>
      </c>
    </row>
    <row r="10" ht="31.5">
      <c r="A10" s="205" t="s">
        <v>187</v>
      </c>
    </row>
    <row r="11" ht="15.75">
      <c r="A11" s="205" t="s">
        <v>188</v>
      </c>
    </row>
    <row r="12" ht="15.75">
      <c r="A12" s="201"/>
    </row>
    <row r="13" ht="15.75">
      <c r="A13" s="309" t="s">
        <v>251</v>
      </c>
    </row>
    <row r="14" ht="15.75">
      <c r="A14" s="201" t="s">
        <v>248</v>
      </c>
    </row>
    <row r="15" ht="15.75">
      <c r="A15" s="201" t="s">
        <v>249</v>
      </c>
    </row>
    <row r="16" ht="15.75">
      <c r="A16" s="201"/>
    </row>
    <row r="17" ht="15.75">
      <c r="A17" s="309" t="s">
        <v>252</v>
      </c>
    </row>
    <row r="18" ht="15.75">
      <c r="A18" s="201" t="s">
        <v>250</v>
      </c>
    </row>
    <row r="20" ht="15.75">
      <c r="A20" s="203" t="s">
        <v>205</v>
      </c>
    </row>
    <row r="21" ht="15.75">
      <c r="A21" s="205" t="s">
        <v>190</v>
      </c>
    </row>
    <row r="22" ht="15.75">
      <c r="A22" s="205" t="s">
        <v>191</v>
      </c>
    </row>
    <row r="23" ht="15.75">
      <c r="A23" s="205" t="s">
        <v>189</v>
      </c>
    </row>
    <row r="25" ht="15.75">
      <c r="A25" s="206" t="s">
        <v>210</v>
      </c>
    </row>
    <row r="26" ht="15.75">
      <c r="A26" s="205" t="s">
        <v>192</v>
      </c>
    </row>
    <row r="27" ht="15.75">
      <c r="A27" s="205" t="s">
        <v>193</v>
      </c>
    </row>
    <row r="28" ht="15.75" customHeight="1">
      <c r="A28" s="205" t="s">
        <v>194</v>
      </c>
    </row>
    <row r="29" ht="15.75">
      <c r="A29" s="205" t="s">
        <v>195</v>
      </c>
    </row>
    <row r="30" ht="15.75">
      <c r="A30" s="205" t="s">
        <v>196</v>
      </c>
    </row>
    <row r="31" ht="15.75">
      <c r="A31" s="205" t="s">
        <v>197</v>
      </c>
    </row>
    <row r="33" ht="15.75">
      <c r="A33" s="206" t="s">
        <v>211</v>
      </c>
    </row>
    <row r="34" ht="15.75">
      <c r="A34" s="205" t="s">
        <v>206</v>
      </c>
    </row>
    <row r="35" ht="15.75">
      <c r="A35" s="205" t="s">
        <v>198</v>
      </c>
    </row>
    <row r="36" ht="15.75">
      <c r="A36" s="205" t="s">
        <v>199</v>
      </c>
    </row>
    <row r="37" ht="31.5">
      <c r="A37" s="205" t="s">
        <v>200</v>
      </c>
    </row>
    <row r="39" ht="31.5">
      <c r="A39" s="206" t="s">
        <v>181</v>
      </c>
    </row>
    <row r="41" ht="15.75">
      <c r="A41" s="206"/>
    </row>
  </sheetData>
  <sheetProtection/>
  <printOptions gridLines="1" horizontalCentered="1"/>
  <pageMargins left="0.5" right="0.75" top="0.25" bottom="0.25" header="0.7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3"/>
  <sheetViews>
    <sheetView workbookViewId="0" topLeftCell="A80">
      <selection activeCell="B89" sqref="B89"/>
    </sheetView>
  </sheetViews>
  <sheetFormatPr defaultColWidth="9.140625" defaultRowHeight="12.75"/>
  <cols>
    <col min="1" max="1" width="48.00390625" style="77" customWidth="1"/>
    <col min="2" max="2" width="20.7109375" style="77" customWidth="1"/>
    <col min="3" max="4" width="18.421875" style="77" hidden="1" customWidth="1"/>
    <col min="5" max="16384" width="9.140625" style="77" customWidth="1"/>
  </cols>
  <sheetData>
    <row r="1" spans="1:4" ht="15.75">
      <c r="A1" s="212" t="s">
        <v>201</v>
      </c>
      <c r="B1" s="212"/>
      <c r="C1" s="212"/>
      <c r="D1" s="212"/>
    </row>
    <row r="2" ht="13.5" customHeight="1"/>
    <row r="3" spans="1:2" ht="13.5" customHeight="1" hidden="1">
      <c r="A3" s="219" t="s">
        <v>32</v>
      </c>
      <c r="B3" s="220"/>
    </row>
    <row r="4" spans="1:2" ht="13.5" customHeight="1">
      <c r="A4" s="221" t="s">
        <v>31</v>
      </c>
      <c r="B4" s="222"/>
    </row>
    <row r="5" ht="13.5" customHeight="1"/>
    <row r="6" ht="13.5" customHeight="1" thickBot="1"/>
    <row r="7" spans="1:4" ht="27" customHeight="1" thickBot="1" thickTop="1">
      <c r="A7" s="2" t="s">
        <v>0</v>
      </c>
      <c r="B7" s="3" t="s">
        <v>1</v>
      </c>
      <c r="C7" s="209" t="s">
        <v>2</v>
      </c>
      <c r="D7" s="208" t="s">
        <v>3</v>
      </c>
    </row>
    <row r="8" spans="1:4" ht="13.5" customHeight="1" thickBot="1" thickTop="1">
      <c r="A8" s="213" t="s">
        <v>4</v>
      </c>
      <c r="B8" s="214"/>
      <c r="C8" s="214"/>
      <c r="D8" s="215"/>
    </row>
    <row r="9" spans="1:4" ht="27" customHeight="1" thickBot="1" thickTop="1">
      <c r="A9" s="154" t="s">
        <v>148</v>
      </c>
      <c r="B9" s="166"/>
      <c r="C9" s="167" t="s">
        <v>156</v>
      </c>
      <c r="D9" s="167" t="s">
        <v>156</v>
      </c>
    </row>
    <row r="10" spans="1:4" ht="27" customHeight="1" thickBot="1" thickTop="1">
      <c r="A10" s="155" t="s">
        <v>132</v>
      </c>
      <c r="B10" s="168"/>
      <c r="C10" s="169">
        <f>B10</f>
        <v>0</v>
      </c>
      <c r="D10" s="167" t="s">
        <v>156</v>
      </c>
    </row>
    <row r="11" spans="1:4" ht="27" customHeight="1" thickBot="1" thickTop="1">
      <c r="A11" s="155" t="s">
        <v>5</v>
      </c>
      <c r="B11" s="168"/>
      <c r="C11" s="167" t="s">
        <v>156</v>
      </c>
      <c r="D11" s="167" t="s">
        <v>156</v>
      </c>
    </row>
    <row r="12" spans="1:4" ht="27" customHeight="1" thickBot="1">
      <c r="A12" s="156" t="s">
        <v>6</v>
      </c>
      <c r="B12" s="170">
        <f>SUM(B9:B11)</f>
        <v>0</v>
      </c>
      <c r="C12" s="170">
        <f>SUM(C9:C11)</f>
        <v>0</v>
      </c>
      <c r="D12" s="197">
        <f>SUM(D9:D11)</f>
        <v>0</v>
      </c>
    </row>
    <row r="13" spans="1:4" ht="13.5" customHeight="1" thickBot="1" thickTop="1">
      <c r="A13" s="213" t="s">
        <v>7</v>
      </c>
      <c r="B13" s="214"/>
      <c r="C13" s="214"/>
      <c r="D13" s="215"/>
    </row>
    <row r="14" spans="1:4" ht="27" customHeight="1" thickBot="1" thickTop="1">
      <c r="A14" s="152" t="s">
        <v>155</v>
      </c>
      <c r="B14" s="171"/>
      <c r="C14" s="172" t="e">
        <f>IF(#REF!="N",B14,0)</f>
        <v>#REF!</v>
      </c>
      <c r="D14" s="173">
        <f>B14</f>
        <v>0</v>
      </c>
    </row>
    <row r="15" spans="1:4" ht="27" customHeight="1" thickBot="1" thickTop="1">
      <c r="A15" s="158" t="s">
        <v>149</v>
      </c>
      <c r="B15" s="174"/>
      <c r="C15" s="167" t="s">
        <v>156</v>
      </c>
      <c r="D15" s="167" t="s">
        <v>156</v>
      </c>
    </row>
    <row r="16" spans="1:4" ht="27" customHeight="1" thickBot="1" thickTop="1">
      <c r="A16" s="158" t="s">
        <v>8</v>
      </c>
      <c r="B16" s="174"/>
      <c r="C16" s="172" t="e">
        <f>IF(#REF!="N",B16,0)</f>
        <v>#REF!</v>
      </c>
      <c r="D16" s="173" t="e">
        <f>IF(#REF!="Y",B16,0)</f>
        <v>#REF!</v>
      </c>
    </row>
    <row r="17" spans="1:4" ht="27" customHeight="1" thickBot="1" thickTop="1">
      <c r="A17" s="153" t="s">
        <v>9</v>
      </c>
      <c r="B17" s="175">
        <f>SUM(B14:B16)</f>
        <v>0</v>
      </c>
      <c r="C17" s="172" t="e">
        <f>IF(#REF!="N",B17,0)</f>
        <v>#REF!</v>
      </c>
      <c r="D17" s="173">
        <f>B16+B14</f>
        <v>0</v>
      </c>
    </row>
    <row r="18" spans="1:4" ht="13.5" customHeight="1" thickBot="1" thickTop="1">
      <c r="A18" s="213" t="s">
        <v>154</v>
      </c>
      <c r="B18" s="214"/>
      <c r="C18" s="214"/>
      <c r="D18" s="215"/>
    </row>
    <row r="19" spans="1:4" ht="27" customHeight="1" thickBot="1" thickTop="1">
      <c r="A19" s="154" t="s">
        <v>10</v>
      </c>
      <c r="B19" s="176"/>
      <c r="C19" s="172" t="e">
        <f>IF(#REF!="N",B19,0)</f>
        <v>#REF!</v>
      </c>
      <c r="D19" s="173" t="e">
        <f>IF(#REF!="Y",B19,0)</f>
        <v>#REF!</v>
      </c>
    </row>
    <row r="20" spans="1:4" ht="27" customHeight="1" thickBot="1">
      <c r="A20" s="155" t="s">
        <v>150</v>
      </c>
      <c r="B20" s="177"/>
      <c r="C20" s="178" t="e">
        <f>IF(#REF!="N",B20,0)</f>
        <v>#REF!</v>
      </c>
      <c r="D20" s="179" t="e">
        <f>IF(#REF!="Y",B20,0)</f>
        <v>#REF!</v>
      </c>
    </row>
    <row r="21" spans="1:4" ht="27" customHeight="1" thickBot="1">
      <c r="A21" s="155" t="s">
        <v>11</v>
      </c>
      <c r="B21" s="177"/>
      <c r="C21" s="178" t="e">
        <f>IF(#REF!="N",B21,0)</f>
        <v>#REF!</v>
      </c>
      <c r="D21" s="179" t="e">
        <f>IF(#REF!="Y",B21,0)</f>
        <v>#REF!</v>
      </c>
    </row>
    <row r="22" spans="1:4" ht="27" customHeight="1" thickBot="1">
      <c r="A22" s="155" t="s">
        <v>133</v>
      </c>
      <c r="B22" s="177"/>
      <c r="C22" s="178" t="e">
        <f>IF(#REF!="N",B22,0)</f>
        <v>#REF!</v>
      </c>
      <c r="D22" s="179" t="e">
        <f>IF(#REF!="Y",B22,0)</f>
        <v>#REF!</v>
      </c>
    </row>
    <row r="23" spans="1:4" ht="27" customHeight="1" thickBot="1">
      <c r="A23" s="155" t="s">
        <v>134</v>
      </c>
      <c r="B23" s="177"/>
      <c r="C23" s="178" t="e">
        <f>IF(#REF!="N",B23,0)</f>
        <v>#REF!</v>
      </c>
      <c r="D23" s="179" t="e">
        <f>IF(#REF!="Y",B23,0)</f>
        <v>#REF!</v>
      </c>
    </row>
    <row r="24" spans="1:4" ht="27" customHeight="1" thickBot="1">
      <c r="A24" s="155" t="s">
        <v>135</v>
      </c>
      <c r="B24" s="177"/>
      <c r="C24" s="178" t="e">
        <f>IF(#REF!="N",B24,0)</f>
        <v>#REF!</v>
      </c>
      <c r="D24" s="179" t="e">
        <f>IF(#REF!="Y",B24,0)</f>
        <v>#REF!</v>
      </c>
    </row>
    <row r="25" spans="1:4" ht="27" customHeight="1" thickBot="1">
      <c r="A25" s="162"/>
      <c r="B25" s="177"/>
      <c r="C25" s="178" t="e">
        <f>IF(#REF!="N",B25,0)</f>
        <v>#REF!</v>
      </c>
      <c r="D25" s="179" t="e">
        <f>IF(#REF!="Y",B25,0)</f>
        <v>#REF!</v>
      </c>
    </row>
    <row r="26" spans="1:4" s="151" customFormat="1" ht="27" customHeight="1" thickBot="1">
      <c r="A26" s="160" t="s">
        <v>12</v>
      </c>
      <c r="B26" s="180">
        <f>SUM(B19:B25)</f>
        <v>0</v>
      </c>
      <c r="C26" s="180" t="e">
        <f>SUM(C19:C25)</f>
        <v>#REF!</v>
      </c>
      <c r="D26" s="181" t="e">
        <f>SUM(D19:D25)</f>
        <v>#REF!</v>
      </c>
    </row>
    <row r="27" spans="1:4" s="151" customFormat="1" ht="27" customHeight="1" thickBot="1" thickTop="1">
      <c r="A27" s="2" t="s">
        <v>0</v>
      </c>
      <c r="B27" s="3" t="s">
        <v>1</v>
      </c>
      <c r="C27" s="3" t="s">
        <v>2</v>
      </c>
      <c r="D27" s="4" t="s">
        <v>3</v>
      </c>
    </row>
    <row r="28" spans="1:4" ht="13.5" customHeight="1" thickBot="1" thickTop="1">
      <c r="A28" s="216" t="s">
        <v>13</v>
      </c>
      <c r="B28" s="217"/>
      <c r="C28" s="217"/>
      <c r="D28" s="218"/>
    </row>
    <row r="29" spans="1:4" ht="27" customHeight="1" thickBot="1" thickTop="1">
      <c r="A29" s="154" t="s">
        <v>136</v>
      </c>
      <c r="B29" s="176"/>
      <c r="C29" s="172" t="e">
        <f>IF(#REF!="N",B29,0)</f>
        <v>#REF!</v>
      </c>
      <c r="D29" s="173" t="e">
        <f>IF(#REF!="Y",B29,0)</f>
        <v>#REF!</v>
      </c>
    </row>
    <row r="30" spans="1:4" ht="27" customHeight="1" thickBot="1">
      <c r="A30" s="155" t="s">
        <v>137</v>
      </c>
      <c r="B30" s="177"/>
      <c r="C30" s="178" t="e">
        <f>IF(#REF!="N",B30,0)</f>
        <v>#REF!</v>
      </c>
      <c r="D30" s="179" t="e">
        <f>IF(#REF!="Y",B30,0)</f>
        <v>#REF!</v>
      </c>
    </row>
    <row r="31" spans="1:4" ht="27" customHeight="1" thickBot="1">
      <c r="A31" s="155" t="s">
        <v>138</v>
      </c>
      <c r="B31" s="177"/>
      <c r="C31" s="178" t="e">
        <f>IF(#REF!="N",B31,0)</f>
        <v>#REF!</v>
      </c>
      <c r="D31" s="179" t="e">
        <f>IF(#REF!="Y",B31,0)</f>
        <v>#REF!</v>
      </c>
    </row>
    <row r="32" spans="1:4" ht="27" customHeight="1" thickBot="1">
      <c r="A32" s="155" t="s">
        <v>139</v>
      </c>
      <c r="B32" s="177"/>
      <c r="C32" s="178" t="e">
        <f>IF(#REF!="N",B32,0)</f>
        <v>#REF!</v>
      </c>
      <c r="D32" s="179" t="e">
        <f>IF(#REF!="Y",B32,0)</f>
        <v>#REF!</v>
      </c>
    </row>
    <row r="33" spans="1:4" ht="27" customHeight="1" thickBot="1">
      <c r="A33" s="155" t="s">
        <v>140</v>
      </c>
      <c r="B33" s="177"/>
      <c r="C33" s="178" t="e">
        <f>IF(#REF!="N",B33,0)</f>
        <v>#REF!</v>
      </c>
      <c r="D33" s="179" t="e">
        <f>IF(#REF!="Y",B33,0)</f>
        <v>#REF!</v>
      </c>
    </row>
    <row r="34" spans="1:4" ht="27" customHeight="1" thickBot="1">
      <c r="A34" s="162"/>
      <c r="B34" s="177"/>
      <c r="C34" s="178" t="e">
        <f>IF(#REF!="N",B34,0)</f>
        <v>#REF!</v>
      </c>
      <c r="D34" s="179" t="e">
        <f>IF(#REF!="Y",B34,0)</f>
        <v>#REF!</v>
      </c>
    </row>
    <row r="35" spans="1:4" ht="27" customHeight="1" thickBot="1">
      <c r="A35" s="156" t="s">
        <v>14</v>
      </c>
      <c r="B35" s="182">
        <f>SUM(B29:B34)</f>
        <v>0</v>
      </c>
      <c r="C35" s="182" t="e">
        <f>SUM(C29:C34)</f>
        <v>#REF!</v>
      </c>
      <c r="D35" s="183" t="e">
        <f>SUM(D29:D34)</f>
        <v>#REF!</v>
      </c>
    </row>
    <row r="36" spans="1:4" ht="13.5" customHeight="1" thickBot="1" thickTop="1">
      <c r="A36" s="216" t="s">
        <v>15</v>
      </c>
      <c r="B36" s="217"/>
      <c r="C36" s="217"/>
      <c r="D36" s="218"/>
    </row>
    <row r="37" spans="1:4" ht="27" customHeight="1" thickBot="1" thickTop="1">
      <c r="A37" s="154" t="s">
        <v>157</v>
      </c>
      <c r="B37" s="171"/>
      <c r="C37" s="172" t="e">
        <f>IF(#REF!="N",B37,0)</f>
        <v>#REF!</v>
      </c>
      <c r="D37" s="184" t="e">
        <f>IF(#REF!="Y",B37,0)</f>
        <v>#REF!</v>
      </c>
    </row>
    <row r="38" spans="1:4" ht="27" customHeight="1" thickBot="1">
      <c r="A38" s="155" t="s">
        <v>212</v>
      </c>
      <c r="B38" s="195"/>
      <c r="C38" s="178"/>
      <c r="D38" s="210"/>
    </row>
    <row r="39" spans="1:4" ht="27" customHeight="1" thickBot="1">
      <c r="A39" s="161" t="s">
        <v>158</v>
      </c>
      <c r="B39" s="174"/>
      <c r="C39" s="185" t="e">
        <f>IF(#REF!="N",B39,0)</f>
        <v>#REF!</v>
      </c>
      <c r="D39" s="186" t="e">
        <f>IF(#REF!="Y",B39,0)</f>
        <v>#REF!</v>
      </c>
    </row>
    <row r="40" spans="1:4" ht="27" customHeight="1" thickBot="1">
      <c r="A40" s="161" t="s">
        <v>159</v>
      </c>
      <c r="B40" s="174"/>
      <c r="C40" s="185" t="e">
        <f>IF(#REF!="N",B40,0)</f>
        <v>#REF!</v>
      </c>
      <c r="D40" s="186" t="e">
        <f>IF(#REF!="Y",B40,0)</f>
        <v>#REF!</v>
      </c>
    </row>
    <row r="41" spans="1:4" ht="27" customHeight="1" thickBot="1">
      <c r="A41" s="161" t="s">
        <v>160</v>
      </c>
      <c r="B41" s="174"/>
      <c r="C41" s="185" t="e">
        <f>IF(#REF!="N",B41,0)</f>
        <v>#REF!</v>
      </c>
      <c r="D41" s="186" t="e">
        <f>IF(#REF!="Y",B41,0)</f>
        <v>#REF!</v>
      </c>
    </row>
    <row r="42" spans="1:4" ht="27" customHeight="1" thickBot="1">
      <c r="A42" s="161" t="s">
        <v>161</v>
      </c>
      <c r="B42" s="174"/>
      <c r="C42" s="185" t="e">
        <f>IF(#REF!="N",B42,0)</f>
        <v>#REF!</v>
      </c>
      <c r="D42" s="186" t="e">
        <f>IF(#REF!="Y",B42,0)</f>
        <v>#REF!</v>
      </c>
    </row>
    <row r="43" spans="1:4" ht="27" customHeight="1" thickBot="1">
      <c r="A43" s="161" t="s">
        <v>162</v>
      </c>
      <c r="B43" s="174"/>
      <c r="C43" s="185" t="e">
        <f>IF(#REF!="N",B43,0)</f>
        <v>#REF!</v>
      </c>
      <c r="D43" s="186" t="e">
        <f>IF(#REF!="Y",B43,0)</f>
        <v>#REF!</v>
      </c>
    </row>
    <row r="44" spans="1:4" ht="27" customHeight="1" thickBot="1">
      <c r="A44" s="161" t="s">
        <v>163</v>
      </c>
      <c r="B44" s="174"/>
      <c r="C44" s="185" t="e">
        <f>IF(#REF!="N",B44,0)</f>
        <v>#REF!</v>
      </c>
      <c r="D44" s="186" t="e">
        <f>IF(#REF!="Y",B44,0)</f>
        <v>#REF!</v>
      </c>
    </row>
    <row r="45" spans="1:4" ht="27" customHeight="1" thickBot="1">
      <c r="A45" s="161" t="s">
        <v>164</v>
      </c>
      <c r="B45" s="174"/>
      <c r="C45" s="185" t="e">
        <f>IF(#REF!="N",B45,0)</f>
        <v>#REF!</v>
      </c>
      <c r="D45" s="186" t="e">
        <f>IF(#REF!="Y",B45,0)</f>
        <v>#REF!</v>
      </c>
    </row>
    <row r="46" spans="1:4" ht="27" customHeight="1" thickBot="1">
      <c r="A46" s="161" t="s">
        <v>165</v>
      </c>
      <c r="B46" s="174"/>
      <c r="C46" s="185" t="e">
        <f>IF(#REF!="N",B46,0)</f>
        <v>#REF!</v>
      </c>
      <c r="D46" s="186" t="e">
        <f>IF(#REF!="Y",B46,0)</f>
        <v>#REF!</v>
      </c>
    </row>
    <row r="47" spans="1:4" ht="27" customHeight="1" thickBot="1">
      <c r="A47" s="161" t="s">
        <v>166</v>
      </c>
      <c r="B47" s="174"/>
      <c r="C47" s="185" t="e">
        <f>IF(#REF!="N",B47,0)</f>
        <v>#REF!</v>
      </c>
      <c r="D47" s="186" t="e">
        <f>IF(#REF!="Y",B47,0)</f>
        <v>#REF!</v>
      </c>
    </row>
    <row r="48" spans="1:4" ht="27" customHeight="1" thickBot="1">
      <c r="A48" s="161" t="s">
        <v>167</v>
      </c>
      <c r="B48" s="174"/>
      <c r="C48" s="185" t="e">
        <f>IF(#REF!="N",B48,0)</f>
        <v>#REF!</v>
      </c>
      <c r="D48" s="186" t="e">
        <f>IF(#REF!="Y",B48,0)</f>
        <v>#REF!</v>
      </c>
    </row>
    <row r="49" spans="1:4" ht="27" customHeight="1" thickBot="1">
      <c r="A49" s="161" t="s">
        <v>18</v>
      </c>
      <c r="B49" s="174"/>
      <c r="C49" s="185" t="e">
        <f>IF(#REF!="N",B49,0)</f>
        <v>#REF!</v>
      </c>
      <c r="D49" s="186" t="e">
        <f>IF(#REF!="Y",B49,0)</f>
        <v>#REF!</v>
      </c>
    </row>
    <row r="50" spans="1:4" ht="27" customHeight="1" thickBot="1">
      <c r="A50" s="161" t="s">
        <v>247</v>
      </c>
      <c r="B50" s="174"/>
      <c r="C50" s="185"/>
      <c r="D50" s="186"/>
    </row>
    <row r="51" spans="1:4" ht="27" customHeight="1" thickBot="1">
      <c r="A51" s="163"/>
      <c r="B51" s="174"/>
      <c r="C51" s="185" t="e">
        <f>IF(#REF!="N",B51,0)</f>
        <v>#REF!</v>
      </c>
      <c r="D51" s="186" t="e">
        <f>IF(#REF!="Y",B51,0)</f>
        <v>#REF!</v>
      </c>
    </row>
    <row r="52" spans="1:4" ht="27" customHeight="1" thickBot="1">
      <c r="A52" s="160" t="s">
        <v>19</v>
      </c>
      <c r="B52" s="182">
        <f>SUM(B37:B51)</f>
        <v>0</v>
      </c>
      <c r="C52" s="182" t="e">
        <f>SUM(C37:C51)</f>
        <v>#REF!</v>
      </c>
      <c r="D52" s="183" t="e">
        <f>SUM(D37:D51)</f>
        <v>#REF!</v>
      </c>
    </row>
    <row r="53" spans="1:4" ht="27" customHeight="1" thickBot="1" thickTop="1">
      <c r="A53" s="2" t="s">
        <v>0</v>
      </c>
      <c r="B53" s="3" t="s">
        <v>1</v>
      </c>
      <c r="C53" s="3" t="s">
        <v>2</v>
      </c>
      <c r="D53" s="4" t="s">
        <v>3</v>
      </c>
    </row>
    <row r="54" spans="1:4" ht="13.5" customHeight="1" thickBot="1" thickTop="1">
      <c r="A54" s="216" t="s">
        <v>20</v>
      </c>
      <c r="B54" s="217"/>
      <c r="C54" s="217"/>
      <c r="D54" s="218"/>
    </row>
    <row r="55" spans="1:4" ht="27" customHeight="1" thickBot="1" thickTop="1">
      <c r="A55" s="154" t="s">
        <v>168</v>
      </c>
      <c r="B55" s="171"/>
      <c r="C55" s="157" t="s">
        <v>156</v>
      </c>
      <c r="D55" s="157" t="s">
        <v>156</v>
      </c>
    </row>
    <row r="56" spans="1:4" ht="27" customHeight="1" thickBot="1" thickTop="1">
      <c r="A56" s="161" t="s">
        <v>160</v>
      </c>
      <c r="B56" s="174"/>
      <c r="C56" s="157" t="s">
        <v>156</v>
      </c>
      <c r="D56" s="157" t="s">
        <v>156</v>
      </c>
    </row>
    <row r="57" spans="1:4" ht="27" customHeight="1" thickBot="1" thickTop="1">
      <c r="A57" s="161" t="s">
        <v>163</v>
      </c>
      <c r="B57" s="174"/>
      <c r="C57" s="157" t="s">
        <v>156</v>
      </c>
      <c r="D57" s="157" t="s">
        <v>156</v>
      </c>
    </row>
    <row r="58" spans="1:4" ht="27" customHeight="1" thickBot="1" thickTop="1">
      <c r="A58" s="161" t="s">
        <v>169</v>
      </c>
      <c r="B58" s="174"/>
      <c r="C58" s="157" t="s">
        <v>156</v>
      </c>
      <c r="D58" s="157" t="s">
        <v>156</v>
      </c>
    </row>
    <row r="59" spans="1:4" ht="27" customHeight="1" thickBot="1" thickTop="1">
      <c r="A59" s="161" t="s">
        <v>164</v>
      </c>
      <c r="B59" s="174"/>
      <c r="C59" s="157" t="s">
        <v>156</v>
      </c>
      <c r="D59" s="157" t="s">
        <v>156</v>
      </c>
    </row>
    <row r="60" spans="1:4" ht="27" customHeight="1" thickBot="1" thickTop="1">
      <c r="A60" s="161" t="s">
        <v>166</v>
      </c>
      <c r="B60" s="174"/>
      <c r="C60" s="157" t="s">
        <v>156</v>
      </c>
      <c r="D60" s="157" t="s">
        <v>156</v>
      </c>
    </row>
    <row r="61" spans="1:4" ht="27" customHeight="1" thickBot="1" thickTop="1">
      <c r="A61" s="161" t="s">
        <v>167</v>
      </c>
      <c r="B61" s="174"/>
      <c r="C61" s="157" t="s">
        <v>156</v>
      </c>
      <c r="D61" s="157" t="s">
        <v>156</v>
      </c>
    </row>
    <row r="62" spans="1:4" ht="27" customHeight="1" thickBot="1" thickTop="1">
      <c r="A62" s="161" t="s">
        <v>170</v>
      </c>
      <c r="B62" s="174"/>
      <c r="C62" s="157" t="s">
        <v>156</v>
      </c>
      <c r="D62" s="157" t="s">
        <v>156</v>
      </c>
    </row>
    <row r="63" spans="1:4" ht="27" customHeight="1" thickBot="1" thickTop="1">
      <c r="A63" s="163"/>
      <c r="B63" s="174"/>
      <c r="C63" s="157" t="s">
        <v>156</v>
      </c>
      <c r="D63" s="157" t="s">
        <v>156</v>
      </c>
    </row>
    <row r="64" spans="1:4" ht="27" customHeight="1" thickBot="1">
      <c r="A64" s="160" t="s">
        <v>21</v>
      </c>
      <c r="B64" s="182">
        <f>SUM(B55:B63)</f>
        <v>0</v>
      </c>
      <c r="C64" s="182">
        <f>SUM(C55:C63)</f>
        <v>0</v>
      </c>
      <c r="D64" s="183">
        <f>SUM(D55:D63)</f>
        <v>0</v>
      </c>
    </row>
    <row r="65" spans="1:4" ht="13.5" customHeight="1" thickBot="1" thickTop="1">
      <c r="A65" s="216" t="s">
        <v>22</v>
      </c>
      <c r="B65" s="217"/>
      <c r="C65" s="217"/>
      <c r="D65" s="218"/>
    </row>
    <row r="66" spans="1:4" ht="27" customHeight="1" thickBot="1" thickTop="1">
      <c r="A66" s="154" t="s">
        <v>171</v>
      </c>
      <c r="B66" s="171"/>
      <c r="C66" s="172" t="e">
        <f>IF(#REF!="N",B66,0)</f>
        <v>#REF!</v>
      </c>
      <c r="D66" s="184" t="e">
        <f>IF(#REF!="Y",B66,0)</f>
        <v>#REF!</v>
      </c>
    </row>
    <row r="67" spans="1:4" ht="27" customHeight="1" thickBot="1">
      <c r="A67" s="161" t="s">
        <v>172</v>
      </c>
      <c r="B67" s="174"/>
      <c r="C67" s="185" t="e">
        <f>IF(#REF!="N",B67,0)</f>
        <v>#REF!</v>
      </c>
      <c r="D67" s="186" t="e">
        <f>IF(#REF!="Y",B67,0)</f>
        <v>#REF!</v>
      </c>
    </row>
    <row r="68" spans="1:4" ht="27" customHeight="1" thickBot="1">
      <c r="A68" s="161" t="s">
        <v>173</v>
      </c>
      <c r="B68" s="174"/>
      <c r="C68" s="185" t="e">
        <f>IF(#REF!="N",B68,0)</f>
        <v>#REF!</v>
      </c>
      <c r="D68" s="186" t="e">
        <f>IF(#REF!="Y",B68,0)</f>
        <v>#REF!</v>
      </c>
    </row>
    <row r="69" spans="1:4" ht="27" customHeight="1" thickBot="1" thickTop="1">
      <c r="A69" s="161" t="s">
        <v>131</v>
      </c>
      <c r="B69" s="174"/>
      <c r="C69" s="167" t="s">
        <v>156</v>
      </c>
      <c r="D69" s="167" t="s">
        <v>156</v>
      </c>
    </row>
    <row r="70" spans="1:4" ht="27" customHeight="1" thickBot="1" thickTop="1">
      <c r="A70" s="161" t="s">
        <v>174</v>
      </c>
      <c r="B70" s="174"/>
      <c r="C70" s="167" t="s">
        <v>156</v>
      </c>
      <c r="D70" s="167" t="s">
        <v>156</v>
      </c>
    </row>
    <row r="71" spans="1:4" ht="27" customHeight="1" thickBot="1">
      <c r="A71" s="161" t="s">
        <v>33</v>
      </c>
      <c r="B71" s="174"/>
      <c r="C71" s="185" t="e">
        <f>IF(#REF!="N",B71,0)</f>
        <v>#REF!</v>
      </c>
      <c r="D71" s="186" t="e">
        <f>IF(#REF!="Y",B71,0)</f>
        <v>#REF!</v>
      </c>
    </row>
    <row r="72" spans="1:4" ht="27" customHeight="1" thickBot="1">
      <c r="A72" s="161" t="s">
        <v>175</v>
      </c>
      <c r="B72" s="174"/>
      <c r="C72" s="185" t="e">
        <f>IF(#REF!="N",B72,0)</f>
        <v>#REF!</v>
      </c>
      <c r="D72" s="186" t="e">
        <f>IF(#REF!="Y",B72,0)</f>
        <v>#REF!</v>
      </c>
    </row>
    <row r="73" spans="1:4" ht="27" customHeight="1" thickBot="1">
      <c r="A73" s="163"/>
      <c r="B73" s="174"/>
      <c r="C73" s="185" t="e">
        <f>IF(#REF!="N",B73,0)</f>
        <v>#REF!</v>
      </c>
      <c r="D73" s="186" t="e">
        <f>IF(#REF!="Y",B73,0)</f>
        <v>#REF!</v>
      </c>
    </row>
    <row r="74" spans="1:4" ht="27" customHeight="1" thickBot="1">
      <c r="A74" s="160" t="s">
        <v>23</v>
      </c>
      <c r="B74" s="182">
        <f>SUM(B66:B73)</f>
        <v>0</v>
      </c>
      <c r="C74" s="182" t="e">
        <f>SUM(C66:C73)</f>
        <v>#REF!</v>
      </c>
      <c r="D74" s="183" t="e">
        <f>SUM(D66:D73)</f>
        <v>#REF!</v>
      </c>
    </row>
    <row r="75" spans="1:4" ht="13.5" customHeight="1" thickBot="1" thickTop="1">
      <c r="A75" s="216" t="s">
        <v>24</v>
      </c>
      <c r="B75" s="217"/>
      <c r="C75" s="217"/>
      <c r="D75" s="218"/>
    </row>
    <row r="76" spans="1:4" ht="27" customHeight="1" thickBot="1" thickTop="1">
      <c r="A76" s="154" t="s">
        <v>176</v>
      </c>
      <c r="B76" s="187"/>
      <c r="C76" s="157" t="s">
        <v>156</v>
      </c>
      <c r="D76" s="157" t="s">
        <v>156</v>
      </c>
    </row>
    <row r="77" spans="1:4" ht="27" customHeight="1" thickBot="1" thickTop="1">
      <c r="A77" s="161" t="s">
        <v>177</v>
      </c>
      <c r="B77" s="188"/>
      <c r="C77" s="157" t="s">
        <v>156</v>
      </c>
      <c r="D77" s="157" t="s">
        <v>156</v>
      </c>
    </row>
    <row r="78" spans="1:4" ht="27" customHeight="1" thickBot="1" thickTop="1">
      <c r="A78" s="161" t="s">
        <v>178</v>
      </c>
      <c r="B78" s="188"/>
      <c r="C78" s="157" t="s">
        <v>156</v>
      </c>
      <c r="D78" s="157" t="s">
        <v>156</v>
      </c>
    </row>
    <row r="79" spans="1:4" ht="27" customHeight="1" thickBot="1" thickTop="1">
      <c r="A79" s="163"/>
      <c r="B79" s="188"/>
      <c r="C79" s="157" t="s">
        <v>156</v>
      </c>
      <c r="D79" s="157" t="s">
        <v>156</v>
      </c>
    </row>
    <row r="80" spans="1:4" ht="27" customHeight="1" thickBot="1">
      <c r="A80" s="160" t="s">
        <v>25</v>
      </c>
      <c r="B80" s="193">
        <f>SUM(B76:B79)</f>
        <v>0</v>
      </c>
      <c r="C80" s="193">
        <f>SUM(C76:C79)</f>
        <v>0</v>
      </c>
      <c r="D80" s="196">
        <f>SUM(D76:D79)</f>
        <v>0</v>
      </c>
    </row>
    <row r="81" spans="1:4" ht="27" customHeight="1" thickBot="1" thickTop="1">
      <c r="A81" s="2" t="s">
        <v>0</v>
      </c>
      <c r="B81" s="3" t="s">
        <v>1</v>
      </c>
      <c r="C81" s="3" t="s">
        <v>2</v>
      </c>
      <c r="D81" s="4" t="s">
        <v>3</v>
      </c>
    </row>
    <row r="82" spans="1:4" ht="13.5" customHeight="1" thickBot="1" thickTop="1">
      <c r="A82" s="216" t="s">
        <v>26</v>
      </c>
      <c r="B82" s="217"/>
      <c r="C82" s="217"/>
      <c r="D82" s="218"/>
    </row>
    <row r="83" spans="1:4" ht="27" customHeight="1" thickBot="1" thickTop="1">
      <c r="A83" s="154" t="s">
        <v>141</v>
      </c>
      <c r="B83" s="187"/>
      <c r="C83" s="189" t="e">
        <f>IF(#REF!="N",B83,0)</f>
        <v>#REF!</v>
      </c>
      <c r="D83" s="190" t="e">
        <f>IF(#REF!="Y",B83,0)</f>
        <v>#REF!</v>
      </c>
    </row>
    <row r="84" spans="1:4" ht="27" customHeight="1" thickBot="1">
      <c r="A84" s="161" t="s">
        <v>142</v>
      </c>
      <c r="B84" s="188"/>
      <c r="C84" s="191" t="e">
        <f>IF(#REF!="N",B84,0)</f>
        <v>#REF!</v>
      </c>
      <c r="D84" s="192" t="e">
        <f>IF(#REF!="Y",B84,0)</f>
        <v>#REF!</v>
      </c>
    </row>
    <row r="85" spans="1:4" ht="27" customHeight="1" thickBot="1">
      <c r="A85" s="161" t="s">
        <v>143</v>
      </c>
      <c r="B85" s="188"/>
      <c r="C85" s="191" t="e">
        <f>IF(#REF!="N",B85,0)</f>
        <v>#REF!</v>
      </c>
      <c r="D85" s="192" t="e">
        <f>IF(#REF!="Y",B85,0)</f>
        <v>#REF!</v>
      </c>
    </row>
    <row r="86" spans="1:4" ht="27" customHeight="1" thickBot="1">
      <c r="A86" s="163"/>
      <c r="B86" s="188"/>
      <c r="C86" s="191" t="e">
        <f>IF(#REF!="N",B86,0)</f>
        <v>#REF!</v>
      </c>
      <c r="D86" s="192" t="e">
        <f>IF(#REF!="Y",B86,0)</f>
        <v>#REF!</v>
      </c>
    </row>
    <row r="87" spans="1:4" ht="27" customHeight="1" thickBot="1">
      <c r="A87" s="160" t="s">
        <v>27</v>
      </c>
      <c r="B87" s="193">
        <f>SUM(B83:B86)</f>
        <v>0</v>
      </c>
      <c r="C87" s="193" t="e">
        <f>SUM(C83:C86)</f>
        <v>#REF!</v>
      </c>
      <c r="D87" s="196" t="e">
        <f>SUM(D83:D86)</f>
        <v>#REF!</v>
      </c>
    </row>
    <row r="88" spans="1:4" ht="13.5" customHeight="1" thickBot="1" thickTop="1">
      <c r="A88" s="216" t="s">
        <v>28</v>
      </c>
      <c r="B88" s="217"/>
      <c r="C88" s="217"/>
      <c r="D88" s="218"/>
    </row>
    <row r="89" spans="1:4" ht="27" customHeight="1" thickBot="1" thickTop="1">
      <c r="A89" s="154" t="s">
        <v>144</v>
      </c>
      <c r="B89" s="187"/>
      <c r="C89" s="157" t="s">
        <v>156</v>
      </c>
      <c r="D89" s="157" t="s">
        <v>156</v>
      </c>
    </row>
    <row r="90" spans="1:4" ht="27" customHeight="1" thickBot="1" thickTop="1">
      <c r="A90" s="161" t="s">
        <v>145</v>
      </c>
      <c r="B90" s="188"/>
      <c r="C90" s="157" t="s">
        <v>156</v>
      </c>
      <c r="D90" s="157" t="s">
        <v>156</v>
      </c>
    </row>
    <row r="91" spans="1:4" ht="27" customHeight="1" thickBot="1" thickTop="1">
      <c r="A91" s="161" t="s">
        <v>146</v>
      </c>
      <c r="B91" s="188"/>
      <c r="C91" s="157" t="s">
        <v>156</v>
      </c>
      <c r="D91" s="157" t="s">
        <v>156</v>
      </c>
    </row>
    <row r="92" spans="1:4" ht="27" customHeight="1" thickBot="1" thickTop="1">
      <c r="A92" s="161" t="s">
        <v>29</v>
      </c>
      <c r="B92" s="188"/>
      <c r="C92" s="157" t="s">
        <v>156</v>
      </c>
      <c r="D92" s="157" t="s">
        <v>156</v>
      </c>
    </row>
    <row r="93" spans="1:4" ht="27" customHeight="1" thickBot="1" thickTop="1">
      <c r="A93" s="163"/>
      <c r="B93" s="188"/>
      <c r="C93" s="157" t="s">
        <v>156</v>
      </c>
      <c r="D93" s="157" t="s">
        <v>156</v>
      </c>
    </row>
    <row r="94" spans="1:4" ht="27" customHeight="1" thickBot="1">
      <c r="A94" s="160" t="s">
        <v>147</v>
      </c>
      <c r="B94" s="193">
        <f>SUM(B89:B93)</f>
        <v>0</v>
      </c>
      <c r="C94" s="193">
        <f>SUM(C89:C93)</f>
        <v>0</v>
      </c>
      <c r="D94" s="196">
        <f>SUM(D89:D93)</f>
        <v>0</v>
      </c>
    </row>
    <row r="95" spans="1:4" ht="13.5" customHeight="1" thickBot="1" thickTop="1">
      <c r="A95" s="216" t="s">
        <v>151</v>
      </c>
      <c r="B95" s="217"/>
      <c r="C95" s="217"/>
      <c r="D95" s="218"/>
    </row>
    <row r="96" spans="1:4" ht="27" customHeight="1" thickBot="1" thickTop="1">
      <c r="A96" s="165"/>
      <c r="B96" s="187"/>
      <c r="C96" s="189" t="e">
        <f>IF(#REF!="N",B96,0)</f>
        <v>#REF!</v>
      </c>
      <c r="D96" s="190" t="e">
        <f>IF(#REF!="Y",B96,0)</f>
        <v>#REF!</v>
      </c>
    </row>
    <row r="97" spans="1:4" ht="27" customHeight="1" thickBot="1">
      <c r="A97" s="163"/>
      <c r="B97" s="188"/>
      <c r="C97" s="191" t="e">
        <f>IF(#REF!="N",B97,0)</f>
        <v>#REF!</v>
      </c>
      <c r="D97" s="192" t="e">
        <f>IF(#REF!="Y",B97,0)</f>
        <v>#REF!</v>
      </c>
    </row>
    <row r="98" spans="1:4" ht="27" customHeight="1" thickBot="1">
      <c r="A98" s="163"/>
      <c r="B98" s="188"/>
      <c r="C98" s="191" t="e">
        <f>IF(#REF!="N",B98,0)</f>
        <v>#REF!</v>
      </c>
      <c r="D98" s="192" t="e">
        <f>IF(#REF!="Y",B98,0)</f>
        <v>#REF!</v>
      </c>
    </row>
    <row r="99" spans="1:4" ht="27" customHeight="1" thickBot="1">
      <c r="A99" s="160" t="s">
        <v>30</v>
      </c>
      <c r="B99" s="193">
        <f>SUM(B96:B98)</f>
        <v>0</v>
      </c>
      <c r="C99" s="193" t="e">
        <f>SUM(C96:C98)</f>
        <v>#REF!</v>
      </c>
      <c r="D99" s="196" t="e">
        <f>SUM(D96:D98)</f>
        <v>#REF!</v>
      </c>
    </row>
    <row r="100" spans="1:4" ht="13.5" customHeight="1" thickBot="1" thickTop="1">
      <c r="A100" s="216" t="s">
        <v>152</v>
      </c>
      <c r="B100" s="217"/>
      <c r="C100" s="217"/>
      <c r="D100" s="218"/>
    </row>
    <row r="101" spans="1:4" ht="27" customHeight="1" thickBot="1" thickTop="1">
      <c r="A101" s="164" t="s">
        <v>179</v>
      </c>
      <c r="B101" s="194">
        <f>SUM(B12+B17+B26+B35+B52+B64+B74+B80+B87+B94+B99)</f>
        <v>0</v>
      </c>
      <c r="C101" s="194" t="e">
        <f>SUM(C12+C17+C26+C35+C52+C64+C74+C80+C87+C94+C99)</f>
        <v>#REF!</v>
      </c>
      <c r="D101" s="198" t="e">
        <f>SUM(D12+D17+D26+D35+D52+D64+D74+D80+D87+D94+D99)</f>
        <v>#REF!</v>
      </c>
    </row>
    <row r="102" ht="13.5" customHeight="1" thickTop="1">
      <c r="A102" s="159"/>
    </row>
    <row r="103" ht="13.5" customHeight="1">
      <c r="A103" s="159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</sheetData>
  <sheetProtection/>
  <mergeCells count="15">
    <mergeCell ref="A88:D88"/>
    <mergeCell ref="A95:D95"/>
    <mergeCell ref="A100:D100"/>
    <mergeCell ref="A8:D8"/>
    <mergeCell ref="A54:D54"/>
    <mergeCell ref="A65:D65"/>
    <mergeCell ref="A75:D75"/>
    <mergeCell ref="A82:D82"/>
    <mergeCell ref="A1:D1"/>
    <mergeCell ref="A13:D13"/>
    <mergeCell ref="A18:D18"/>
    <mergeCell ref="A28:D28"/>
    <mergeCell ref="A36:D36"/>
    <mergeCell ref="A3:B3"/>
    <mergeCell ref="A4:B4"/>
  </mergeCells>
  <printOptions/>
  <pageMargins left="0.7" right="0.7" top="0.75" bottom="0.75" header="0.3" footer="0.3"/>
  <pageSetup horizontalDpi="600" verticalDpi="600" orientation="portrait" scale="98" r:id="rId3"/>
  <rowBreaks count="3" manualBreakCount="3">
    <brk id="26" max="5" man="1"/>
    <brk id="52" max="5" man="1"/>
    <brk id="80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123"/>
  <sheetViews>
    <sheetView zoomScalePageLayoutView="0" workbookViewId="0" topLeftCell="A1">
      <selection activeCell="B104" sqref="B104"/>
    </sheetView>
  </sheetViews>
  <sheetFormatPr defaultColWidth="9.140625" defaultRowHeight="12.75"/>
  <cols>
    <col min="1" max="1" width="40.7109375" style="0" customWidth="1"/>
    <col min="2" max="4" width="15.7109375" style="0" customWidth="1"/>
  </cols>
  <sheetData>
    <row r="1" spans="1:4" ht="16.5" thickBot="1">
      <c r="A1" s="231" t="s">
        <v>213</v>
      </c>
      <c r="B1" s="232"/>
      <c r="C1" s="232"/>
      <c r="D1" s="233"/>
    </row>
    <row r="2" spans="1:4" ht="12.75">
      <c r="A2" s="234"/>
      <c r="B2" s="235" t="s">
        <v>214</v>
      </c>
      <c r="C2" s="236"/>
      <c r="D2" s="237"/>
    </row>
    <row r="3" spans="1:4" ht="12.75">
      <c r="A3" s="238" t="s">
        <v>215</v>
      </c>
      <c r="B3" s="239"/>
      <c r="C3" s="240"/>
      <c r="D3" s="241"/>
    </row>
    <row r="4" spans="1:4" ht="12.75">
      <c r="A4" s="238" t="s">
        <v>123</v>
      </c>
      <c r="B4" s="239"/>
      <c r="C4" s="240"/>
      <c r="D4" s="241"/>
    </row>
    <row r="5" spans="1:4" ht="12.75">
      <c r="A5" s="238" t="s">
        <v>216</v>
      </c>
      <c r="B5" s="239"/>
      <c r="C5" s="240"/>
      <c r="D5" s="241"/>
    </row>
    <row r="6" spans="1:4" ht="13.5" thickBot="1">
      <c r="A6" s="238" t="s">
        <v>217</v>
      </c>
      <c r="B6" s="242"/>
      <c r="C6" s="240"/>
      <c r="D6" s="241"/>
    </row>
    <row r="7" spans="1:4" s="33" customFormat="1" ht="13.5" thickBot="1">
      <c r="A7" s="243" t="s">
        <v>218</v>
      </c>
      <c r="B7" s="244">
        <f>SUM(B3:B6)</f>
        <v>0</v>
      </c>
      <c r="C7" s="245"/>
      <c r="D7" s="246"/>
    </row>
    <row r="8" spans="1:4" s="33" customFormat="1" ht="12.75">
      <c r="A8" s="247"/>
      <c r="B8" s="248" t="s">
        <v>219</v>
      </c>
      <c r="C8" s="248" t="s">
        <v>220</v>
      </c>
      <c r="D8" s="249" t="s">
        <v>221</v>
      </c>
    </row>
    <row r="9" spans="1:4" ht="12.75">
      <c r="A9" s="250" t="s">
        <v>4</v>
      </c>
      <c r="B9" s="251"/>
      <c r="C9" s="252"/>
      <c r="D9" s="241"/>
    </row>
    <row r="10" spans="1:4" ht="12.75">
      <c r="A10" s="238" t="s">
        <v>148</v>
      </c>
      <c r="B10" s="253">
        <f>'Development Budget'!B9</f>
        <v>0</v>
      </c>
      <c r="C10" s="252" t="e">
        <f>B10/$B$7</f>
        <v>#DIV/0!</v>
      </c>
      <c r="D10" s="254" t="e">
        <f>B10/$B$99</f>
        <v>#DIV/0!</v>
      </c>
    </row>
    <row r="11" spans="1:4" ht="12.75">
      <c r="A11" s="238" t="s">
        <v>132</v>
      </c>
      <c r="B11" s="253">
        <f>'Development Budget'!B10</f>
        <v>0</v>
      </c>
      <c r="C11" s="252" t="e">
        <f>B11/$B$7</f>
        <v>#DIV/0!</v>
      </c>
      <c r="D11" s="254" t="e">
        <f>B11/$B$99</f>
        <v>#DIV/0!</v>
      </c>
    </row>
    <row r="12" spans="1:4" ht="12.75">
      <c r="A12" s="238" t="s">
        <v>5</v>
      </c>
      <c r="B12" s="253">
        <f>'Development Budget'!B11</f>
        <v>0</v>
      </c>
      <c r="C12" s="252" t="e">
        <f>B12/$B$7</f>
        <v>#DIV/0!</v>
      </c>
      <c r="D12" s="254" t="e">
        <f>B12/$B$99</f>
        <v>#DIV/0!</v>
      </c>
    </row>
    <row r="13" spans="1:4" s="33" customFormat="1" ht="13.5" thickBot="1">
      <c r="A13" s="243" t="s">
        <v>6</v>
      </c>
      <c r="B13" s="255">
        <f>SUM(B10:B12)</f>
        <v>0</v>
      </c>
      <c r="C13" s="255" t="e">
        <f>SUM(C10:C12)</f>
        <v>#DIV/0!</v>
      </c>
      <c r="D13" s="256" t="e">
        <f>SUM(D10:D12)</f>
        <v>#DIV/0!</v>
      </c>
    </row>
    <row r="14" spans="1:4" ht="12.75">
      <c r="A14" s="257" t="s">
        <v>7</v>
      </c>
      <c r="B14" s="258"/>
      <c r="C14" s="259"/>
      <c r="D14" s="260"/>
    </row>
    <row r="15" spans="1:4" ht="12.75">
      <c r="A15" s="261" t="s">
        <v>222</v>
      </c>
      <c r="B15" s="253">
        <f>'Development Budget'!B14</f>
        <v>0</v>
      </c>
      <c r="C15" s="262" t="e">
        <f>B15/$B$7</f>
        <v>#DIV/0!</v>
      </c>
      <c r="D15" s="254" t="e">
        <f>B15/$B$99</f>
        <v>#DIV/0!</v>
      </c>
    </row>
    <row r="16" spans="1:4" ht="12.75">
      <c r="A16" s="238" t="s">
        <v>149</v>
      </c>
      <c r="B16" s="253">
        <f>'Development Budget'!B15</f>
        <v>0</v>
      </c>
      <c r="C16" s="262" t="e">
        <f>B16/$B$7</f>
        <v>#DIV/0!</v>
      </c>
      <c r="D16" s="254" t="e">
        <f>B16/$B$99</f>
        <v>#DIV/0!</v>
      </c>
    </row>
    <row r="17" spans="1:4" ht="12.75">
      <c r="A17" s="238" t="s">
        <v>8</v>
      </c>
      <c r="B17" s="253">
        <f>'Development Budget'!B16</f>
        <v>0</v>
      </c>
      <c r="C17" s="262" t="e">
        <f>B17/$B$7</f>
        <v>#DIV/0!</v>
      </c>
      <c r="D17" s="254" t="e">
        <f>B17/$B$99</f>
        <v>#DIV/0!</v>
      </c>
    </row>
    <row r="18" spans="1:4" s="33" customFormat="1" ht="13.5" thickBot="1">
      <c r="A18" s="243" t="s">
        <v>9</v>
      </c>
      <c r="B18" s="255">
        <f>SUM(B15:B17)</f>
        <v>0</v>
      </c>
      <c r="C18" s="255" t="e">
        <f>SUM(C15:C17)</f>
        <v>#DIV/0!</v>
      </c>
      <c r="D18" s="256" t="e">
        <f>SUM(D15:D17)</f>
        <v>#DIV/0!</v>
      </c>
    </row>
    <row r="19" spans="1:4" ht="12.75">
      <c r="A19" s="257" t="s">
        <v>223</v>
      </c>
      <c r="B19" s="258"/>
      <c r="C19" s="259"/>
      <c r="D19" s="260"/>
    </row>
    <row r="20" spans="1:4" ht="12.75">
      <c r="A20" s="238" t="s">
        <v>10</v>
      </c>
      <c r="B20" s="253">
        <f>'Development Budget'!B19</f>
        <v>0</v>
      </c>
      <c r="C20" s="262" t="e">
        <f aca="true" t="shared" si="0" ref="C20:C26">B20/$B$7</f>
        <v>#DIV/0!</v>
      </c>
      <c r="D20" s="254" t="e">
        <f>B20/$B$99</f>
        <v>#DIV/0!</v>
      </c>
    </row>
    <row r="21" spans="1:4" ht="12.75">
      <c r="A21" s="238" t="s">
        <v>150</v>
      </c>
      <c r="B21" s="253">
        <f>'Development Budget'!B20</f>
        <v>0</v>
      </c>
      <c r="C21" s="262" t="e">
        <f t="shared" si="0"/>
        <v>#DIV/0!</v>
      </c>
      <c r="D21" s="254" t="e">
        <f>B21/$B$99</f>
        <v>#DIV/0!</v>
      </c>
    </row>
    <row r="22" spans="1:4" ht="12.75">
      <c r="A22" s="238" t="s">
        <v>11</v>
      </c>
      <c r="B22" s="253">
        <f>'Development Budget'!B21</f>
        <v>0</v>
      </c>
      <c r="C22" s="262" t="e">
        <f t="shared" si="0"/>
        <v>#DIV/0!</v>
      </c>
      <c r="D22" s="254" t="e">
        <f>B22/$B$99</f>
        <v>#DIV/0!</v>
      </c>
    </row>
    <row r="23" spans="1:4" ht="12.75">
      <c r="A23" s="238" t="s">
        <v>133</v>
      </c>
      <c r="B23" s="253">
        <f>'Development Budget'!B22</f>
        <v>0</v>
      </c>
      <c r="C23" s="262" t="e">
        <f t="shared" si="0"/>
        <v>#DIV/0!</v>
      </c>
      <c r="D23" s="254" t="e">
        <f>B23/$B$99</f>
        <v>#DIV/0!</v>
      </c>
    </row>
    <row r="24" spans="1:4" ht="12.75">
      <c r="A24" s="238" t="s">
        <v>134</v>
      </c>
      <c r="B24" s="253">
        <f>'Development Budget'!B23</f>
        <v>0</v>
      </c>
      <c r="C24" s="262" t="e">
        <f t="shared" si="0"/>
        <v>#DIV/0!</v>
      </c>
      <c r="D24" s="254" t="e">
        <f>B24/$B$99</f>
        <v>#DIV/0!</v>
      </c>
    </row>
    <row r="25" spans="1:4" ht="12.75">
      <c r="A25" s="238" t="s">
        <v>135</v>
      </c>
      <c r="B25" s="253">
        <f>'Development Budget'!B24</f>
        <v>0</v>
      </c>
      <c r="C25" s="262" t="e">
        <f t="shared" si="0"/>
        <v>#DIV/0!</v>
      </c>
      <c r="D25" s="254" t="e">
        <f>B25/$B$99</f>
        <v>#DIV/0!</v>
      </c>
    </row>
    <row r="26" spans="1:4" ht="12.75">
      <c r="A26" s="238">
        <f>'Development Budget'!A25</f>
        <v>0</v>
      </c>
      <c r="B26" s="253">
        <f>'Development Budget'!B25</f>
        <v>0</v>
      </c>
      <c r="C26" s="262" t="e">
        <f t="shared" si="0"/>
        <v>#DIV/0!</v>
      </c>
      <c r="D26" s="254" t="e">
        <f>B26/$B$99</f>
        <v>#DIV/0!</v>
      </c>
    </row>
    <row r="27" spans="1:4" s="33" customFormat="1" ht="13.5" thickBot="1">
      <c r="A27" s="243" t="s">
        <v>12</v>
      </c>
      <c r="B27" s="255">
        <f>SUM(B20:B26)</f>
        <v>0</v>
      </c>
      <c r="C27" s="255" t="e">
        <f>SUM(C20:C26)</f>
        <v>#DIV/0!</v>
      </c>
      <c r="D27" s="256" t="e">
        <f>SUM(D20:D26)</f>
        <v>#DIV/0!</v>
      </c>
    </row>
    <row r="28" spans="1:4" ht="12.75">
      <c r="A28" s="257" t="s">
        <v>13</v>
      </c>
      <c r="B28" s="258"/>
      <c r="C28" s="259"/>
      <c r="D28" s="260"/>
    </row>
    <row r="29" spans="1:4" ht="12.75">
      <c r="A29" s="238" t="s">
        <v>136</v>
      </c>
      <c r="B29" s="253">
        <f>'Development Budget'!B29</f>
        <v>0</v>
      </c>
      <c r="C29" s="262" t="e">
        <f aca="true" t="shared" si="1" ref="C29:C34">B29/$B$7</f>
        <v>#DIV/0!</v>
      </c>
      <c r="D29" s="254" t="e">
        <f>B29/$B$99</f>
        <v>#DIV/0!</v>
      </c>
    </row>
    <row r="30" spans="1:4" ht="12.75">
      <c r="A30" s="238" t="s">
        <v>137</v>
      </c>
      <c r="B30" s="253">
        <f>'Development Budget'!B30</f>
        <v>0</v>
      </c>
      <c r="C30" s="262" t="e">
        <f t="shared" si="1"/>
        <v>#DIV/0!</v>
      </c>
      <c r="D30" s="254" t="e">
        <f>B30/$B$99</f>
        <v>#DIV/0!</v>
      </c>
    </row>
    <row r="31" spans="1:4" ht="12.75">
      <c r="A31" s="238" t="s">
        <v>138</v>
      </c>
      <c r="B31" s="253">
        <f>'Development Budget'!B31</f>
        <v>0</v>
      </c>
      <c r="C31" s="262" t="e">
        <f t="shared" si="1"/>
        <v>#DIV/0!</v>
      </c>
      <c r="D31" s="254" t="e">
        <f>B31/$B$99</f>
        <v>#DIV/0!</v>
      </c>
    </row>
    <row r="32" spans="1:4" ht="12.75">
      <c r="A32" s="238" t="s">
        <v>139</v>
      </c>
      <c r="B32" s="253">
        <f>'Development Budget'!B32</f>
        <v>0</v>
      </c>
      <c r="C32" s="262" t="e">
        <f t="shared" si="1"/>
        <v>#DIV/0!</v>
      </c>
      <c r="D32" s="254" t="e">
        <f>B32/$B$99</f>
        <v>#DIV/0!</v>
      </c>
    </row>
    <row r="33" spans="1:4" ht="12.75">
      <c r="A33" s="238" t="s">
        <v>224</v>
      </c>
      <c r="B33" s="253">
        <f>'Development Budget'!B33</f>
        <v>0</v>
      </c>
      <c r="C33" s="262" t="e">
        <f t="shared" si="1"/>
        <v>#DIV/0!</v>
      </c>
      <c r="D33" s="254" t="e">
        <f>B33/$B$99</f>
        <v>#DIV/0!</v>
      </c>
    </row>
    <row r="34" spans="1:4" ht="12.75">
      <c r="A34" s="238">
        <f>'Development Budget'!A34</f>
        <v>0</v>
      </c>
      <c r="B34" s="253">
        <f>'Development Budget'!B34</f>
        <v>0</v>
      </c>
      <c r="C34" s="262" t="e">
        <f t="shared" si="1"/>
        <v>#DIV/0!</v>
      </c>
      <c r="D34" s="254" t="e">
        <f>B34/$B$99</f>
        <v>#DIV/0!</v>
      </c>
    </row>
    <row r="35" spans="1:4" s="33" customFormat="1" ht="13.5" thickBot="1">
      <c r="A35" s="243" t="s">
        <v>14</v>
      </c>
      <c r="B35" s="255">
        <f>SUM(B29:B34)</f>
        <v>0</v>
      </c>
      <c r="C35" s="255" t="e">
        <f>SUM(C29:C34)</f>
        <v>#DIV/0!</v>
      </c>
      <c r="D35" s="256" t="e">
        <f>SUM(D29:D34)</f>
        <v>#DIV/0!</v>
      </c>
    </row>
    <row r="36" spans="1:4" ht="12.75">
      <c r="A36" s="257" t="s">
        <v>15</v>
      </c>
      <c r="B36" s="258"/>
      <c r="C36" s="259"/>
      <c r="D36" s="260"/>
    </row>
    <row r="37" spans="1:4" ht="12.75">
      <c r="A37" s="238" t="s">
        <v>157</v>
      </c>
      <c r="B37" s="258">
        <f>'Development Budget'!B37</f>
        <v>0</v>
      </c>
      <c r="C37" s="263" t="e">
        <f aca="true" t="shared" si="2" ref="C37:C51">B37/$B$7</f>
        <v>#DIV/0!</v>
      </c>
      <c r="D37" s="260" t="e">
        <f>B37/$B$99</f>
        <v>#DIV/0!</v>
      </c>
    </row>
    <row r="38" spans="1:4" ht="12.75">
      <c r="A38" s="238" t="s">
        <v>212</v>
      </c>
      <c r="B38" s="258">
        <f>'Development Budget'!B38</f>
        <v>0</v>
      </c>
      <c r="C38" s="263"/>
      <c r="D38" s="260"/>
    </row>
    <row r="39" spans="1:4" ht="12.75">
      <c r="A39" s="238" t="s">
        <v>158</v>
      </c>
      <c r="B39" s="258">
        <f>'Development Budget'!B39</f>
        <v>0</v>
      </c>
      <c r="C39" s="263" t="e">
        <f t="shared" si="2"/>
        <v>#DIV/0!</v>
      </c>
      <c r="D39" s="260" t="e">
        <f>B39/$B$99</f>
        <v>#DIV/0!</v>
      </c>
    </row>
    <row r="40" spans="1:4" ht="12.75">
      <c r="A40" s="238" t="s">
        <v>159</v>
      </c>
      <c r="B40" s="258">
        <f>'Development Budget'!B40</f>
        <v>0</v>
      </c>
      <c r="C40" s="263" t="e">
        <f t="shared" si="2"/>
        <v>#DIV/0!</v>
      </c>
      <c r="D40" s="260" t="e">
        <f>B40/$B$99</f>
        <v>#DIV/0!</v>
      </c>
    </row>
    <row r="41" spans="1:4" ht="12.75">
      <c r="A41" s="238" t="s">
        <v>160</v>
      </c>
      <c r="B41" s="258">
        <f>'Development Budget'!B41</f>
        <v>0</v>
      </c>
      <c r="C41" s="263" t="e">
        <f t="shared" si="2"/>
        <v>#DIV/0!</v>
      </c>
      <c r="D41" s="260" t="e">
        <f>B41/$B$99</f>
        <v>#DIV/0!</v>
      </c>
    </row>
    <row r="42" spans="1:4" ht="12.75">
      <c r="A42" s="238" t="s">
        <v>161</v>
      </c>
      <c r="B42" s="258">
        <f>'Development Budget'!B42</f>
        <v>0</v>
      </c>
      <c r="C42" s="263" t="e">
        <f t="shared" si="2"/>
        <v>#DIV/0!</v>
      </c>
      <c r="D42" s="260" t="e">
        <f>B42/$B$99</f>
        <v>#DIV/0!</v>
      </c>
    </row>
    <row r="43" spans="1:4" ht="12.75">
      <c r="A43" s="238" t="s">
        <v>162</v>
      </c>
      <c r="B43" s="258">
        <f>'Development Budget'!B43</f>
        <v>0</v>
      </c>
      <c r="C43" s="263" t="e">
        <f t="shared" si="2"/>
        <v>#DIV/0!</v>
      </c>
      <c r="D43" s="260" t="e">
        <f>B43/$B$99</f>
        <v>#DIV/0!</v>
      </c>
    </row>
    <row r="44" spans="1:4" ht="12.75">
      <c r="A44" s="238" t="s">
        <v>163</v>
      </c>
      <c r="B44" s="258">
        <f>'Development Budget'!B44</f>
        <v>0</v>
      </c>
      <c r="C44" s="263" t="e">
        <f t="shared" si="2"/>
        <v>#DIV/0!</v>
      </c>
      <c r="D44" s="260" t="e">
        <f>B44/$B$99</f>
        <v>#DIV/0!</v>
      </c>
    </row>
    <row r="45" spans="1:4" ht="12.75">
      <c r="A45" s="238" t="s">
        <v>164</v>
      </c>
      <c r="B45" s="258">
        <f>'Development Budget'!B45</f>
        <v>0</v>
      </c>
      <c r="C45" s="263" t="e">
        <f t="shared" si="2"/>
        <v>#DIV/0!</v>
      </c>
      <c r="D45" s="260" t="e">
        <f>B45/$B$99</f>
        <v>#DIV/0!</v>
      </c>
    </row>
    <row r="46" spans="1:4" ht="12.75">
      <c r="A46" s="238" t="s">
        <v>165</v>
      </c>
      <c r="B46" s="258">
        <f>'Development Budget'!B46</f>
        <v>0</v>
      </c>
      <c r="C46" s="263" t="e">
        <f t="shared" si="2"/>
        <v>#DIV/0!</v>
      </c>
      <c r="D46" s="260" t="e">
        <f>B46/$B$99</f>
        <v>#DIV/0!</v>
      </c>
    </row>
    <row r="47" spans="1:4" ht="12.75">
      <c r="A47" s="238" t="s">
        <v>166</v>
      </c>
      <c r="B47" s="258">
        <f>'Development Budget'!B47</f>
        <v>0</v>
      </c>
      <c r="C47" s="263" t="e">
        <f t="shared" si="2"/>
        <v>#DIV/0!</v>
      </c>
      <c r="D47" s="260" t="e">
        <f>B47/$B$99</f>
        <v>#DIV/0!</v>
      </c>
    </row>
    <row r="48" spans="1:4" ht="12.75">
      <c r="A48" s="238" t="s">
        <v>167</v>
      </c>
      <c r="B48" s="258">
        <f>'Development Budget'!B48</f>
        <v>0</v>
      </c>
      <c r="C48" s="263" t="e">
        <f t="shared" si="2"/>
        <v>#DIV/0!</v>
      </c>
      <c r="D48" s="260" t="e">
        <f>B48/$B$99</f>
        <v>#DIV/0!</v>
      </c>
    </row>
    <row r="49" spans="1:4" ht="12.75">
      <c r="A49" s="238" t="s">
        <v>18</v>
      </c>
      <c r="B49" s="258">
        <f>'Development Budget'!B49</f>
        <v>0</v>
      </c>
      <c r="C49" s="263" t="e">
        <f t="shared" si="2"/>
        <v>#DIV/0!</v>
      </c>
      <c r="D49" s="260" t="e">
        <f>B49/$B$99</f>
        <v>#DIV/0!</v>
      </c>
    </row>
    <row r="50" spans="1:4" ht="12.75">
      <c r="A50" s="238" t="str">
        <f>'[1]Development Budget'!A52</f>
        <v>Permits/Fees</v>
      </c>
      <c r="B50" s="258">
        <f>'Development Budget'!B50</f>
        <v>0</v>
      </c>
      <c r="C50" s="263" t="e">
        <f t="shared" si="2"/>
        <v>#DIV/0!</v>
      </c>
      <c r="D50" s="260" t="e">
        <f>B50/$B$99</f>
        <v>#DIV/0!</v>
      </c>
    </row>
    <row r="51" spans="1:4" ht="12.75">
      <c r="A51" s="238">
        <f>'Development Budget'!A51</f>
        <v>0</v>
      </c>
      <c r="B51" s="253">
        <f>'Development Budget'!B51</f>
        <v>0</v>
      </c>
      <c r="C51" s="262" t="e">
        <f t="shared" si="2"/>
        <v>#DIV/0!</v>
      </c>
      <c r="D51" s="254" t="e">
        <f>B51/$B$99</f>
        <v>#DIV/0!</v>
      </c>
    </row>
    <row r="52" spans="1:4" s="33" customFormat="1" ht="13.5" thickBot="1">
      <c r="A52" s="243" t="s">
        <v>19</v>
      </c>
      <c r="B52" s="255">
        <f>SUM(B37:B50)</f>
        <v>0</v>
      </c>
      <c r="C52" s="255" t="e">
        <f>SUM(C37:C50)</f>
        <v>#DIV/0!</v>
      </c>
      <c r="D52" s="256" t="e">
        <f>SUM(D37:D50)</f>
        <v>#DIV/0!</v>
      </c>
    </row>
    <row r="53" spans="1:4" ht="12.75">
      <c r="A53" s="257" t="s">
        <v>20</v>
      </c>
      <c r="B53" s="258"/>
      <c r="C53" s="259"/>
      <c r="D53" s="260"/>
    </row>
    <row r="54" spans="1:4" ht="12.75">
      <c r="A54" s="238" t="s">
        <v>168</v>
      </c>
      <c r="B54" s="258">
        <f>'Development Budget'!B55</f>
        <v>0</v>
      </c>
      <c r="C54" s="263" t="e">
        <f aca="true" t="shared" si="3" ref="C54:C62">B54/$B$7</f>
        <v>#DIV/0!</v>
      </c>
      <c r="D54" s="260" t="e">
        <f>B54/$B$99</f>
        <v>#DIV/0!</v>
      </c>
    </row>
    <row r="55" spans="1:4" ht="12.75">
      <c r="A55" s="238" t="s">
        <v>160</v>
      </c>
      <c r="B55" s="258">
        <f>'Development Budget'!B56</f>
        <v>0</v>
      </c>
      <c r="C55" s="263" t="e">
        <f t="shared" si="3"/>
        <v>#DIV/0!</v>
      </c>
      <c r="D55" s="260" t="e">
        <f>B55/$B$99</f>
        <v>#DIV/0!</v>
      </c>
    </row>
    <row r="56" spans="1:4" ht="12.75">
      <c r="A56" s="238" t="s">
        <v>163</v>
      </c>
      <c r="B56" s="258">
        <f>'Development Budget'!B57</f>
        <v>0</v>
      </c>
      <c r="C56" s="263" t="e">
        <f t="shared" si="3"/>
        <v>#DIV/0!</v>
      </c>
      <c r="D56" s="260" t="e">
        <f>B56/$B$99</f>
        <v>#DIV/0!</v>
      </c>
    </row>
    <row r="57" spans="1:4" ht="12.75">
      <c r="A57" s="238" t="s">
        <v>169</v>
      </c>
      <c r="B57" s="258">
        <f>'Development Budget'!B58</f>
        <v>0</v>
      </c>
      <c r="C57" s="263" t="e">
        <f t="shared" si="3"/>
        <v>#DIV/0!</v>
      </c>
      <c r="D57" s="260" t="e">
        <f>B57/$B$99</f>
        <v>#DIV/0!</v>
      </c>
    </row>
    <row r="58" spans="1:4" ht="12.75">
      <c r="A58" s="238" t="s">
        <v>164</v>
      </c>
      <c r="B58" s="258">
        <f>'Development Budget'!B59</f>
        <v>0</v>
      </c>
      <c r="C58" s="263" t="e">
        <f t="shared" si="3"/>
        <v>#DIV/0!</v>
      </c>
      <c r="D58" s="260" t="e">
        <f>B58/$B$99</f>
        <v>#DIV/0!</v>
      </c>
    </row>
    <row r="59" spans="1:4" ht="12.75">
      <c r="A59" s="238" t="s">
        <v>166</v>
      </c>
      <c r="B59" s="258">
        <f>'Development Budget'!B60</f>
        <v>0</v>
      </c>
      <c r="C59" s="263" t="e">
        <f t="shared" si="3"/>
        <v>#DIV/0!</v>
      </c>
      <c r="D59" s="260" t="e">
        <f>B59/$B$99</f>
        <v>#DIV/0!</v>
      </c>
    </row>
    <row r="60" spans="1:4" ht="12.75">
      <c r="A60" s="238" t="s">
        <v>167</v>
      </c>
      <c r="B60" s="258">
        <f>'Development Budget'!B61</f>
        <v>0</v>
      </c>
      <c r="C60" s="263" t="e">
        <f t="shared" si="3"/>
        <v>#DIV/0!</v>
      </c>
      <c r="D60" s="260" t="e">
        <f>B60/$B$99</f>
        <v>#DIV/0!</v>
      </c>
    </row>
    <row r="61" spans="1:4" ht="12.75">
      <c r="A61" s="238" t="s">
        <v>170</v>
      </c>
      <c r="B61" s="258">
        <f>'Development Budget'!B62</f>
        <v>0</v>
      </c>
      <c r="C61" s="263" t="e">
        <f t="shared" si="3"/>
        <v>#DIV/0!</v>
      </c>
      <c r="D61" s="260" t="e">
        <f>B61/$B$99</f>
        <v>#DIV/0!</v>
      </c>
    </row>
    <row r="62" spans="1:4" ht="12.75">
      <c r="A62" s="238">
        <f>'Development Budget'!A63</f>
        <v>0</v>
      </c>
      <c r="B62" s="258">
        <f>'Development Budget'!B63</f>
        <v>0</v>
      </c>
      <c r="C62" s="262" t="e">
        <f t="shared" si="3"/>
        <v>#DIV/0!</v>
      </c>
      <c r="D62" s="254" t="e">
        <f>B62/$B$99</f>
        <v>#DIV/0!</v>
      </c>
    </row>
    <row r="63" spans="1:4" s="33" customFormat="1" ht="13.5" thickBot="1">
      <c r="A63" s="243" t="s">
        <v>21</v>
      </c>
      <c r="B63" s="255">
        <f>SUM(B54:B61)</f>
        <v>0</v>
      </c>
      <c r="C63" s="255" t="e">
        <f>SUM(C54:C61)</f>
        <v>#DIV/0!</v>
      </c>
      <c r="D63" s="264" t="e">
        <f>SUM(D54:D61)</f>
        <v>#DIV/0!</v>
      </c>
    </row>
    <row r="64" spans="1:4" ht="12.75">
      <c r="A64" s="257" t="s">
        <v>22</v>
      </c>
      <c r="B64" s="258"/>
      <c r="C64" s="259"/>
      <c r="D64" s="260"/>
    </row>
    <row r="65" spans="1:4" ht="12.75">
      <c r="A65" s="238" t="s">
        <v>171</v>
      </c>
      <c r="B65" s="258">
        <f>'Development Budget'!B66</f>
        <v>0</v>
      </c>
      <c r="C65" s="263" t="e">
        <f aca="true" t="shared" si="4" ref="C65:C72">B65/$B$7</f>
        <v>#DIV/0!</v>
      </c>
      <c r="D65" s="260" t="e">
        <f aca="true" t="shared" si="5" ref="D65:D72">B65/$B$99</f>
        <v>#DIV/0!</v>
      </c>
    </row>
    <row r="66" spans="1:4" ht="12.75">
      <c r="A66" s="238" t="s">
        <v>172</v>
      </c>
      <c r="B66" s="258">
        <f>'Development Budget'!B67</f>
        <v>0</v>
      </c>
      <c r="C66" s="263" t="e">
        <f t="shared" si="4"/>
        <v>#DIV/0!</v>
      </c>
      <c r="D66" s="260" t="e">
        <f t="shared" si="5"/>
        <v>#DIV/0!</v>
      </c>
    </row>
    <row r="67" spans="1:4" ht="12.75">
      <c r="A67" s="238" t="s">
        <v>173</v>
      </c>
      <c r="B67" s="258">
        <f>'Development Budget'!B68</f>
        <v>0</v>
      </c>
      <c r="C67" s="263" t="e">
        <f t="shared" si="4"/>
        <v>#DIV/0!</v>
      </c>
      <c r="D67" s="260" t="e">
        <f t="shared" si="5"/>
        <v>#DIV/0!</v>
      </c>
    </row>
    <row r="68" spans="1:4" ht="12.75">
      <c r="A68" s="238" t="s">
        <v>131</v>
      </c>
      <c r="B68" s="258">
        <f>'Development Budget'!B69</f>
        <v>0</v>
      </c>
      <c r="C68" s="263" t="e">
        <f t="shared" si="4"/>
        <v>#DIV/0!</v>
      </c>
      <c r="D68" s="260" t="e">
        <f t="shared" si="5"/>
        <v>#DIV/0!</v>
      </c>
    </row>
    <row r="69" spans="1:4" ht="12.75">
      <c r="A69" s="238" t="s">
        <v>174</v>
      </c>
      <c r="B69" s="258">
        <f>'Development Budget'!B70</f>
        <v>0</v>
      </c>
      <c r="C69" s="263" t="e">
        <f t="shared" si="4"/>
        <v>#DIV/0!</v>
      </c>
      <c r="D69" s="260" t="e">
        <f t="shared" si="5"/>
        <v>#DIV/0!</v>
      </c>
    </row>
    <row r="70" spans="1:4" ht="12.75">
      <c r="A70" s="238" t="s">
        <v>33</v>
      </c>
      <c r="B70" s="258">
        <f>'Development Budget'!B71</f>
        <v>0</v>
      </c>
      <c r="C70" s="263" t="e">
        <f t="shared" si="4"/>
        <v>#DIV/0!</v>
      </c>
      <c r="D70" s="260" t="e">
        <f t="shared" si="5"/>
        <v>#DIV/0!</v>
      </c>
    </row>
    <row r="71" spans="1:4" ht="12.75">
      <c r="A71" s="238" t="s">
        <v>175</v>
      </c>
      <c r="B71" s="258">
        <f>'Development Budget'!B72</f>
        <v>0</v>
      </c>
      <c r="C71" s="263" t="e">
        <f t="shared" si="4"/>
        <v>#DIV/0!</v>
      </c>
      <c r="D71" s="260" t="e">
        <f t="shared" si="5"/>
        <v>#DIV/0!</v>
      </c>
    </row>
    <row r="72" spans="1:4" ht="12.75">
      <c r="A72" s="238">
        <f>'Development Budget'!A73</f>
        <v>0</v>
      </c>
      <c r="B72" s="258">
        <f>'Development Budget'!B73</f>
        <v>0</v>
      </c>
      <c r="C72" s="263" t="e">
        <f t="shared" si="4"/>
        <v>#DIV/0!</v>
      </c>
      <c r="D72" s="260" t="e">
        <f t="shared" si="5"/>
        <v>#DIV/0!</v>
      </c>
    </row>
    <row r="73" spans="1:4" s="33" customFormat="1" ht="13.5" thickBot="1">
      <c r="A73" s="243" t="s">
        <v>23</v>
      </c>
      <c r="B73" s="255">
        <f>SUM(B65:B72)</f>
        <v>0</v>
      </c>
      <c r="C73" s="255" t="e">
        <f>SUM(C65:C72)</f>
        <v>#DIV/0!</v>
      </c>
      <c r="D73" s="264" t="e">
        <f>SUM(D65:D72)</f>
        <v>#DIV/0!</v>
      </c>
    </row>
    <row r="74" spans="1:4" ht="12.75">
      <c r="A74" s="257" t="s">
        <v>24</v>
      </c>
      <c r="B74" s="258"/>
      <c r="C74" s="259"/>
      <c r="D74" s="260"/>
    </row>
    <row r="75" spans="1:4" ht="12.75">
      <c r="A75" s="238" t="s">
        <v>176</v>
      </c>
      <c r="B75" s="258">
        <f>'Development Budget'!B76</f>
        <v>0</v>
      </c>
      <c r="C75" s="263" t="e">
        <f>B75/$B$7</f>
        <v>#DIV/0!</v>
      </c>
      <c r="D75" s="260" t="e">
        <f>B75/$B$99</f>
        <v>#DIV/0!</v>
      </c>
    </row>
    <row r="76" spans="1:4" ht="12.75">
      <c r="A76" s="238" t="s">
        <v>177</v>
      </c>
      <c r="B76" s="258">
        <f>'Development Budget'!B77</f>
        <v>0</v>
      </c>
      <c r="C76" s="263" t="e">
        <f>B76/$B$7</f>
        <v>#DIV/0!</v>
      </c>
      <c r="D76" s="260" t="e">
        <f>B76/$B$99</f>
        <v>#DIV/0!</v>
      </c>
    </row>
    <row r="77" spans="1:4" ht="12.75">
      <c r="A77" s="238" t="s">
        <v>178</v>
      </c>
      <c r="B77" s="258">
        <f>'Development Budget'!B78</f>
        <v>0</v>
      </c>
      <c r="C77" s="263" t="e">
        <f>B77/$B$7</f>
        <v>#DIV/0!</v>
      </c>
      <c r="D77" s="260" t="e">
        <f>B77/$B$99</f>
        <v>#DIV/0!</v>
      </c>
    </row>
    <row r="78" spans="1:4" ht="12.75">
      <c r="A78" s="238">
        <f>'Development Budget'!A79</f>
        <v>0</v>
      </c>
      <c r="B78" s="258">
        <f>'Development Budget'!B79</f>
        <v>0</v>
      </c>
      <c r="C78" s="263" t="e">
        <f>B78/$B$7</f>
        <v>#DIV/0!</v>
      </c>
      <c r="D78" s="260" t="e">
        <f>B78/$B$99</f>
        <v>#DIV/0!</v>
      </c>
    </row>
    <row r="79" spans="1:4" s="33" customFormat="1" ht="13.5" thickBot="1">
      <c r="A79" s="265" t="s">
        <v>25</v>
      </c>
      <c r="B79" s="255">
        <f>SUM(B75:B78)</f>
        <v>0</v>
      </c>
      <c r="C79" s="255" t="e">
        <f>SUM(C75:C78)</f>
        <v>#DIV/0!</v>
      </c>
      <c r="D79" s="264" t="e">
        <f>SUM(D75:D78)</f>
        <v>#DIV/0!</v>
      </c>
    </row>
    <row r="80" spans="1:4" ht="12.75">
      <c r="A80" s="257" t="s">
        <v>26</v>
      </c>
      <c r="B80" s="258"/>
      <c r="C80" s="259"/>
      <c r="D80" s="260"/>
    </row>
    <row r="81" spans="1:4" s="270" customFormat="1" ht="12.75">
      <c r="A81" s="266" t="s">
        <v>141</v>
      </c>
      <c r="B81" s="267">
        <f>'Development Budget'!B83</f>
        <v>0</v>
      </c>
      <c r="C81" s="268" t="e">
        <f>B81/$B$7</f>
        <v>#DIV/0!</v>
      </c>
      <c r="D81" s="269" t="e">
        <f>B81/$B$99</f>
        <v>#DIV/0!</v>
      </c>
    </row>
    <row r="82" spans="1:4" s="270" customFormat="1" ht="12.75">
      <c r="A82" s="266" t="s">
        <v>142</v>
      </c>
      <c r="B82" s="267">
        <f>'Development Budget'!B84</f>
        <v>0</v>
      </c>
      <c r="C82" s="268" t="e">
        <f>B82/$B$7</f>
        <v>#DIV/0!</v>
      </c>
      <c r="D82" s="269" t="e">
        <f>B82/$B$99</f>
        <v>#DIV/0!</v>
      </c>
    </row>
    <row r="83" spans="1:4" s="270" customFormat="1" ht="12.75">
      <c r="A83" s="266" t="s">
        <v>143</v>
      </c>
      <c r="B83" s="267">
        <f>'Development Budget'!B85</f>
        <v>0</v>
      </c>
      <c r="C83" s="268" t="e">
        <f>B83/$B$7</f>
        <v>#DIV/0!</v>
      </c>
      <c r="D83" s="269" t="e">
        <f>B83/$B$99</f>
        <v>#DIV/0!</v>
      </c>
    </row>
    <row r="84" spans="1:4" s="270" customFormat="1" ht="12.75">
      <c r="A84" s="238">
        <f>'Development Budget'!A86</f>
        <v>0</v>
      </c>
      <c r="B84" s="267">
        <f>'Development Budget'!B86</f>
        <v>0</v>
      </c>
      <c r="C84" s="268" t="e">
        <f>B84/$B$7</f>
        <v>#DIV/0!</v>
      </c>
      <c r="D84" s="269" t="e">
        <f>B84/$B$99</f>
        <v>#DIV/0!</v>
      </c>
    </row>
    <row r="85" spans="1:4" s="33" customFormat="1" ht="13.5" thickBot="1">
      <c r="A85" s="243" t="s">
        <v>27</v>
      </c>
      <c r="B85" s="255">
        <f>SUM(B81:B84)</f>
        <v>0</v>
      </c>
      <c r="C85" s="255" t="e">
        <f>SUM(C81:C84)</f>
        <v>#DIV/0!</v>
      </c>
      <c r="D85" s="264" t="e">
        <f>SUM(D81:D84)</f>
        <v>#DIV/0!</v>
      </c>
    </row>
    <row r="86" spans="1:4" ht="12.75">
      <c r="A86" s="257" t="s">
        <v>28</v>
      </c>
      <c r="B86" s="258"/>
      <c r="C86" s="259"/>
      <c r="D86" s="260"/>
    </row>
    <row r="87" spans="1:4" s="270" customFormat="1" ht="12.75">
      <c r="A87" s="266" t="s">
        <v>144</v>
      </c>
      <c r="B87" s="267">
        <f>'Development Budget'!B89</f>
        <v>0</v>
      </c>
      <c r="C87" s="268" t="e">
        <f>B87/$B$7</f>
        <v>#DIV/0!</v>
      </c>
      <c r="D87" s="269" t="e">
        <f>B87/$B$99</f>
        <v>#DIV/0!</v>
      </c>
    </row>
    <row r="88" spans="1:4" s="270" customFormat="1" ht="12.75">
      <c r="A88" s="266" t="s">
        <v>145</v>
      </c>
      <c r="B88" s="267">
        <f>'Development Budget'!B90</f>
        <v>0</v>
      </c>
      <c r="C88" s="268" t="e">
        <f>B88/$B$7</f>
        <v>#DIV/0!</v>
      </c>
      <c r="D88" s="269" t="e">
        <f>B88/$B$99</f>
        <v>#DIV/0!</v>
      </c>
    </row>
    <row r="89" spans="1:4" s="270" customFormat="1" ht="12.75">
      <c r="A89" s="266" t="s">
        <v>146</v>
      </c>
      <c r="B89" s="267">
        <f>'Development Budget'!B91</f>
        <v>0</v>
      </c>
      <c r="C89" s="268" t="e">
        <f>B89/$B$7</f>
        <v>#DIV/0!</v>
      </c>
      <c r="D89" s="269" t="e">
        <f>B89/$B$99</f>
        <v>#DIV/0!</v>
      </c>
    </row>
    <row r="90" spans="1:4" s="270" customFormat="1" ht="12.75">
      <c r="A90" s="266" t="s">
        <v>29</v>
      </c>
      <c r="B90" s="267">
        <f>'Development Budget'!B92</f>
        <v>0</v>
      </c>
      <c r="C90" s="268" t="e">
        <f>B90/$B$7</f>
        <v>#DIV/0!</v>
      </c>
      <c r="D90" s="269" t="e">
        <f>B90/$B$99</f>
        <v>#DIV/0!</v>
      </c>
    </row>
    <row r="91" spans="1:4" s="270" customFormat="1" ht="12.75">
      <c r="A91" s="266">
        <f>'Development Budget'!A93</f>
        <v>0</v>
      </c>
      <c r="B91" s="267">
        <f>'Development Budget'!B93</f>
        <v>0</v>
      </c>
      <c r="C91" s="268" t="e">
        <f>B91/$B$7</f>
        <v>#DIV/0!</v>
      </c>
      <c r="D91" s="269" t="e">
        <f>B91/$B$99</f>
        <v>#DIV/0!</v>
      </c>
    </row>
    <row r="92" spans="1:4" s="33" customFormat="1" ht="13.5" thickBot="1">
      <c r="A92" s="243" t="s">
        <v>147</v>
      </c>
      <c r="B92" s="255">
        <f>SUM(B87:B91)</f>
        <v>0</v>
      </c>
      <c r="C92" s="255" t="e">
        <f>SUM(C87:C91)</f>
        <v>#DIV/0!</v>
      </c>
      <c r="D92" s="264" t="e">
        <f>SUM(D87:D91)</f>
        <v>#DIV/0!</v>
      </c>
    </row>
    <row r="93" spans="1:4" ht="12.75">
      <c r="A93" s="257" t="s">
        <v>151</v>
      </c>
      <c r="B93" s="258"/>
      <c r="C93" s="259"/>
      <c r="D93" s="260"/>
    </row>
    <row r="94" spans="1:4" ht="12.75">
      <c r="A94" s="238">
        <f>'Development Budget'!A96</f>
        <v>0</v>
      </c>
      <c r="B94" s="253">
        <f>'Development Budget'!B96</f>
        <v>0</v>
      </c>
      <c r="C94" s="262" t="e">
        <f>B94/$B$7</f>
        <v>#DIV/0!</v>
      </c>
      <c r="D94" s="254" t="e">
        <f>B94/$B$99</f>
        <v>#DIV/0!</v>
      </c>
    </row>
    <row r="95" spans="1:4" ht="12.75">
      <c r="A95" s="238">
        <f>'Development Budget'!A97</f>
        <v>0</v>
      </c>
      <c r="B95" s="253">
        <f>'Development Budget'!B97</f>
        <v>0</v>
      </c>
      <c r="C95" s="262" t="e">
        <f>B95/$B$7</f>
        <v>#DIV/0!</v>
      </c>
      <c r="D95" s="254" t="e">
        <f>B95/$B$99</f>
        <v>#DIV/0!</v>
      </c>
    </row>
    <row r="96" spans="1:4" ht="12.75">
      <c r="A96" s="238">
        <f>'Development Budget'!A98</f>
        <v>0</v>
      </c>
      <c r="B96" s="253">
        <f>'Development Budget'!B98</f>
        <v>0</v>
      </c>
      <c r="C96" s="262" t="e">
        <f>B96/$B$7</f>
        <v>#DIV/0!</v>
      </c>
      <c r="D96" s="254" t="e">
        <f>B96/$B$99</f>
        <v>#DIV/0!</v>
      </c>
    </row>
    <row r="97" spans="1:4" s="33" customFormat="1" ht="13.5" thickBot="1">
      <c r="A97" s="243" t="s">
        <v>30</v>
      </c>
      <c r="B97" s="255">
        <f>SUM(B94:B96)</f>
        <v>0</v>
      </c>
      <c r="C97" s="255" t="e">
        <f>SUM(C94:C96)</f>
        <v>#DIV/0!</v>
      </c>
      <c r="D97" s="264" t="e">
        <f>SUM(D94:D96)</f>
        <v>#DIV/0!</v>
      </c>
    </row>
    <row r="98" spans="1:4" ht="12.75">
      <c r="A98" s="257"/>
      <c r="B98" s="258"/>
      <c r="C98" s="259"/>
      <c r="D98" s="260"/>
    </row>
    <row r="99" spans="1:4" s="33" customFormat="1" ht="13.5" thickBot="1">
      <c r="A99" s="243" t="s">
        <v>225</v>
      </c>
      <c r="B99" s="255">
        <f>B13+B18+B27+B35+B52+B63+B73+B79+B85+B92+B97</f>
        <v>0</v>
      </c>
      <c r="C99" s="255" t="e">
        <f>C13+C18+C27+C35+C52+C63+C73+C79+C85+C92+C97</f>
        <v>#DIV/0!</v>
      </c>
      <c r="D99" s="264" t="e">
        <f>D13+D18+D27+D35+D52+D63+D73+D79+D85+D92+D97</f>
        <v>#DIV/0!</v>
      </c>
    </row>
    <row r="100" spans="2:4" ht="12.75">
      <c r="B100" s="271"/>
      <c r="C100" s="272"/>
      <c r="D100" s="48"/>
    </row>
    <row r="101" spans="2:4" ht="12.75">
      <c r="B101" s="271"/>
      <c r="C101" s="272"/>
      <c r="D101" s="48"/>
    </row>
    <row r="102" spans="2:4" ht="12.75">
      <c r="B102" s="271"/>
      <c r="C102" s="272"/>
      <c r="D102" s="48"/>
    </row>
    <row r="103" spans="2:4" ht="12.75">
      <c r="B103" s="271"/>
      <c r="C103" s="272"/>
      <c r="D103" s="48"/>
    </row>
    <row r="104" spans="2:4" ht="12.75">
      <c r="B104" s="271"/>
      <c r="C104" s="272"/>
      <c r="D104" s="48"/>
    </row>
    <row r="105" spans="2:4" ht="12.75">
      <c r="B105" s="271"/>
      <c r="C105" s="272"/>
      <c r="D105" s="48"/>
    </row>
    <row r="106" spans="2:4" ht="12.75">
      <c r="B106" s="271"/>
      <c r="C106" s="272"/>
      <c r="D106" s="48"/>
    </row>
    <row r="107" spans="2:4" ht="12.75">
      <c r="B107" s="271"/>
      <c r="C107" s="272"/>
      <c r="D107" s="48"/>
    </row>
    <row r="108" spans="2:3" ht="12.75">
      <c r="B108" s="271"/>
      <c r="C108" s="272"/>
    </row>
    <row r="109" ht="12.75">
      <c r="C109" s="272"/>
    </row>
    <row r="110" ht="12.75">
      <c r="C110" s="272"/>
    </row>
    <row r="111" ht="12.75">
      <c r="C111" s="272"/>
    </row>
    <row r="112" ht="12.75">
      <c r="C112" s="272"/>
    </row>
    <row r="113" ht="12.75">
      <c r="C113" s="272"/>
    </row>
    <row r="114" ht="12.75">
      <c r="C114" s="272"/>
    </row>
    <row r="115" ht="12.75">
      <c r="C115" s="272"/>
    </row>
    <row r="116" ht="12.75">
      <c r="C116" s="272"/>
    </row>
    <row r="117" ht="12.75">
      <c r="C117" s="272"/>
    </row>
    <row r="118" ht="12.75">
      <c r="C118" s="272"/>
    </row>
    <row r="119" ht="12.75">
      <c r="C119" s="272"/>
    </row>
    <row r="120" ht="12.75">
      <c r="C120" s="272"/>
    </row>
    <row r="121" ht="12.75">
      <c r="C121" s="272"/>
    </row>
    <row r="122" ht="12.75">
      <c r="C122" s="272"/>
    </row>
    <row r="123" ht="12.75">
      <c r="C123" s="27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14.421875" style="0" customWidth="1"/>
    <col min="4" max="4" width="18.57421875" style="0" customWidth="1"/>
    <col min="7" max="7" width="13.140625" style="0" customWidth="1"/>
    <col min="9" max="9" width="17.28125" style="0" customWidth="1"/>
    <col min="10" max="10" width="18.7109375" style="0" customWidth="1"/>
    <col min="11" max="12" width="15.140625" style="0" customWidth="1"/>
    <col min="13" max="13" width="10.00390625" style="0" customWidth="1"/>
    <col min="17" max="20" width="8.8515625" style="0" customWidth="1"/>
  </cols>
  <sheetData>
    <row r="1" spans="1:10" ht="16.5" thickBot="1">
      <c r="A1" s="273" t="s">
        <v>226</v>
      </c>
      <c r="B1" s="274"/>
      <c r="C1" s="274"/>
      <c r="D1" s="275"/>
      <c r="H1" s="273" t="s">
        <v>227</v>
      </c>
      <c r="I1" s="276"/>
      <c r="J1" s="277"/>
    </row>
    <row r="3" ht="12.75">
      <c r="A3" s="33" t="s">
        <v>228</v>
      </c>
    </row>
    <row r="4" spans="1:7" ht="25.5">
      <c r="A4" s="278" t="s">
        <v>229</v>
      </c>
      <c r="B4" s="278" t="s">
        <v>230</v>
      </c>
      <c r="C4" s="279"/>
      <c r="D4" s="278" t="s">
        <v>231</v>
      </c>
      <c r="F4" s="280"/>
      <c r="G4" s="280"/>
    </row>
    <row r="5" spans="1:7" ht="15.75" customHeight="1">
      <c r="A5">
        <v>0</v>
      </c>
      <c r="B5" s="281"/>
      <c r="D5" s="282">
        <f>B5*J8</f>
        <v>0</v>
      </c>
      <c r="F5" s="283"/>
      <c r="G5" s="284"/>
    </row>
    <row r="6" spans="1:7" ht="15.75" customHeight="1" thickBot="1">
      <c r="A6">
        <v>1</v>
      </c>
      <c r="B6" s="285"/>
      <c r="D6" s="282">
        <f>B6*J9</f>
        <v>0</v>
      </c>
      <c r="F6" s="286"/>
      <c r="G6" s="287"/>
    </row>
    <row r="7" spans="1:12" ht="15.75" customHeight="1" thickBot="1">
      <c r="A7">
        <v>2</v>
      </c>
      <c r="B7" s="281"/>
      <c r="D7" s="282">
        <f>B7*J10</f>
        <v>0</v>
      </c>
      <c r="F7" s="288" t="s">
        <v>232</v>
      </c>
      <c r="G7" s="289"/>
      <c r="I7" s="290" t="s">
        <v>233</v>
      </c>
      <c r="J7" s="290" t="s">
        <v>234</v>
      </c>
      <c r="K7" s="291" t="s">
        <v>235</v>
      </c>
      <c r="L7" s="291" t="s">
        <v>236</v>
      </c>
    </row>
    <row r="8" spans="1:13" ht="15.75" customHeight="1" thickBot="1" thickTop="1">
      <c r="A8">
        <v>3</v>
      </c>
      <c r="B8" s="281"/>
      <c r="D8" s="282">
        <f>B8*J11</f>
        <v>0</v>
      </c>
      <c r="F8" s="292"/>
      <c r="G8" s="293"/>
      <c r="I8" s="294">
        <v>0</v>
      </c>
      <c r="J8" s="295">
        <f>M8*2.7</f>
        <v>194637.6</v>
      </c>
      <c r="K8" s="296">
        <f>M8*2.7</f>
        <v>194637.6</v>
      </c>
      <c r="L8" s="296">
        <f>M8*2.4</f>
        <v>173011.19999999998</v>
      </c>
      <c r="M8" s="297">
        <v>72088</v>
      </c>
    </row>
    <row r="9" spans="1:13" ht="15.75" customHeight="1" thickBot="1">
      <c r="A9">
        <v>4</v>
      </c>
      <c r="B9" s="281"/>
      <c r="D9" s="282">
        <f>B9*J12</f>
        <v>0</v>
      </c>
      <c r="F9" s="286"/>
      <c r="G9" s="287"/>
      <c r="I9" s="294">
        <v>1</v>
      </c>
      <c r="J9" s="295">
        <f>M9*2.7</f>
        <v>223122.6</v>
      </c>
      <c r="K9" s="296">
        <f>M9*2.7</f>
        <v>223122.6</v>
      </c>
      <c r="L9" s="296">
        <f>M9*2.4</f>
        <v>198331.19999999998</v>
      </c>
      <c r="M9" s="297">
        <v>82638</v>
      </c>
    </row>
    <row r="10" spans="2:13" ht="16.5" thickBot="1">
      <c r="B10">
        <f>SUM(B5:B9)</f>
        <v>0</v>
      </c>
      <c r="D10" s="282"/>
      <c r="F10" s="298" t="s">
        <v>237</v>
      </c>
      <c r="G10" s="299"/>
      <c r="I10" s="294">
        <v>2</v>
      </c>
      <c r="J10" s="295">
        <f>M10*2.7</f>
        <v>271323</v>
      </c>
      <c r="K10" s="296">
        <f>M10*2.7</f>
        <v>271323</v>
      </c>
      <c r="L10" s="296">
        <f>M10*2.4</f>
        <v>241176</v>
      </c>
      <c r="M10" s="297">
        <v>100490</v>
      </c>
    </row>
    <row r="11" spans="4:13" ht="16.5" thickBot="1">
      <c r="D11" s="282"/>
      <c r="F11" s="300" t="e">
        <f>F8/(B10+B24+B38)</f>
        <v>#DIV/0!</v>
      </c>
      <c r="G11" s="301"/>
      <c r="I11" s="294">
        <v>3</v>
      </c>
      <c r="J11" s="295">
        <f>M11*2.7</f>
        <v>351005.4</v>
      </c>
      <c r="K11" s="296">
        <f>M11*2.7</f>
        <v>351005.4</v>
      </c>
      <c r="L11" s="296">
        <f>M11*2.4</f>
        <v>312004.8</v>
      </c>
      <c r="M11" s="297">
        <v>130002</v>
      </c>
    </row>
    <row r="12" spans="1:13" ht="16.5" thickBot="1">
      <c r="A12" t="s">
        <v>238</v>
      </c>
      <c r="D12" s="282">
        <f>SUM(D5:D9)</f>
        <v>0</v>
      </c>
      <c r="F12" s="286"/>
      <c r="G12" s="287"/>
      <c r="I12" s="294" t="s">
        <v>239</v>
      </c>
      <c r="J12" s="295">
        <f>M12*2.7</f>
        <v>385292.7</v>
      </c>
      <c r="K12" s="296">
        <f>M12*2.7</f>
        <v>385292.7</v>
      </c>
      <c r="L12" s="296">
        <f>M12*2.4</f>
        <v>342482.39999999997</v>
      </c>
      <c r="M12" s="297">
        <v>142701</v>
      </c>
    </row>
    <row r="13" spans="4:7" ht="12.75">
      <c r="D13" s="282"/>
      <c r="F13" s="288"/>
      <c r="G13" s="289"/>
    </row>
    <row r="14" spans="1:11" ht="12.75">
      <c r="A14" t="s">
        <v>240</v>
      </c>
      <c r="D14" s="282" t="e">
        <f>D12/B10</f>
        <v>#DIV/0!</v>
      </c>
      <c r="F14" s="302"/>
      <c r="G14" s="302"/>
      <c r="I14" s="33" t="s">
        <v>241</v>
      </c>
      <c r="J14" s="33"/>
      <c r="K14" s="33"/>
    </row>
    <row r="15" spans="9:15" ht="15" customHeight="1">
      <c r="I15" s="33" t="s">
        <v>242</v>
      </c>
      <c r="J15" s="270"/>
      <c r="K15" s="270"/>
      <c r="M15" s="270"/>
      <c r="N15" s="270"/>
      <c r="O15" s="270"/>
    </row>
    <row r="16" spans="1:9" ht="12.75">
      <c r="A16" s="303"/>
      <c r="B16" s="303"/>
      <c r="C16" s="303"/>
      <c r="D16" s="303"/>
      <c r="F16" s="304"/>
      <c r="G16" s="304"/>
      <c r="I16" s="33"/>
    </row>
    <row r="17" spans="1:11" ht="15.75">
      <c r="A17" s="33" t="s">
        <v>243</v>
      </c>
      <c r="I17" s="305"/>
      <c r="J17" s="305"/>
      <c r="K17" s="305"/>
    </row>
    <row r="18" spans="1:13" ht="25.5">
      <c r="A18" s="278" t="s">
        <v>229</v>
      </c>
      <c r="B18" s="278" t="s">
        <v>230</v>
      </c>
      <c r="C18" s="279"/>
      <c r="D18" s="278" t="s">
        <v>231</v>
      </c>
      <c r="I18" s="306" t="s">
        <v>244</v>
      </c>
      <c r="J18" s="307"/>
      <c r="K18" s="307"/>
      <c r="L18" s="308"/>
      <c r="M18" s="308"/>
    </row>
    <row r="19" spans="1:13" ht="15.75" customHeight="1">
      <c r="A19">
        <v>0</v>
      </c>
      <c r="B19" s="281"/>
      <c r="D19" s="282">
        <f>B19*K8</f>
        <v>0</v>
      </c>
      <c r="I19" s="306" t="s">
        <v>245</v>
      </c>
      <c r="J19" s="307"/>
      <c r="K19" s="307"/>
      <c r="L19" s="308"/>
      <c r="M19" s="308"/>
    </row>
    <row r="20" spans="1:11" ht="15.75">
      <c r="A20">
        <v>1</v>
      </c>
      <c r="B20" s="281"/>
      <c r="D20" s="282">
        <f>B20*K9</f>
        <v>0</v>
      </c>
      <c r="I20" s="305"/>
      <c r="J20" s="305"/>
      <c r="K20" s="305"/>
    </row>
    <row r="21" spans="1:11" ht="15.75">
      <c r="A21">
        <v>2</v>
      </c>
      <c r="B21" s="281"/>
      <c r="D21" s="282">
        <f>B21*K10</f>
        <v>0</v>
      </c>
      <c r="I21" s="305"/>
      <c r="J21" s="305"/>
      <c r="K21" s="305"/>
    </row>
    <row r="22" spans="1:11" ht="15.75">
      <c r="A22">
        <v>3</v>
      </c>
      <c r="B22" s="281"/>
      <c r="D22" s="282">
        <f>B22*K11</f>
        <v>0</v>
      </c>
      <c r="I22" s="305"/>
      <c r="J22" s="305"/>
      <c r="K22" s="305"/>
    </row>
    <row r="23" spans="1:11" ht="15.75">
      <c r="A23">
        <v>4</v>
      </c>
      <c r="B23" s="281"/>
      <c r="D23" s="282">
        <f>B23*K12</f>
        <v>0</v>
      </c>
      <c r="I23" s="305"/>
      <c r="J23" s="305"/>
      <c r="K23" s="305"/>
    </row>
    <row r="24" spans="2:11" ht="15.75">
      <c r="B24">
        <f>SUM(B19:B23)</f>
        <v>0</v>
      </c>
      <c r="D24" s="282"/>
      <c r="I24" s="305"/>
      <c r="J24" s="305"/>
      <c r="K24" s="305"/>
    </row>
    <row r="25" ht="12.75">
      <c r="D25" s="282"/>
    </row>
    <row r="26" spans="1:4" ht="12.75">
      <c r="A26" t="s">
        <v>238</v>
      </c>
      <c r="D26" s="282">
        <f>SUM(D19:D23)</f>
        <v>0</v>
      </c>
    </row>
    <row r="27" spans="4:12" ht="12.75">
      <c r="D27" s="282"/>
      <c r="L27" s="33"/>
    </row>
    <row r="28" spans="1:4" ht="12.75">
      <c r="A28" t="s">
        <v>240</v>
      </c>
      <c r="D28" s="282" t="e">
        <f>D26/B24</f>
        <v>#DIV/0!</v>
      </c>
    </row>
    <row r="30" spans="1:4" ht="12.75">
      <c r="A30" s="303"/>
      <c r="B30" s="303"/>
      <c r="C30" s="303"/>
      <c r="D30" s="303"/>
    </row>
    <row r="31" ht="12.75">
      <c r="A31" s="33" t="s">
        <v>246</v>
      </c>
    </row>
    <row r="32" spans="1:4" ht="25.5">
      <c r="A32" s="278" t="s">
        <v>229</v>
      </c>
      <c r="B32" s="278" t="s">
        <v>230</v>
      </c>
      <c r="C32" s="279"/>
      <c r="D32" s="278" t="s">
        <v>231</v>
      </c>
    </row>
    <row r="33" spans="1:4" ht="15.75" customHeight="1">
      <c r="A33">
        <v>0</v>
      </c>
      <c r="B33" s="281"/>
      <c r="D33" s="282">
        <f>B33*L8</f>
        <v>0</v>
      </c>
    </row>
    <row r="34" spans="1:4" ht="15.75" customHeight="1">
      <c r="A34">
        <v>1</v>
      </c>
      <c r="B34" s="281"/>
      <c r="D34" s="282">
        <f>B34*L9</f>
        <v>0</v>
      </c>
    </row>
    <row r="35" spans="1:4" ht="15.75" customHeight="1">
      <c r="A35">
        <v>2</v>
      </c>
      <c r="B35" s="281"/>
      <c r="D35" s="282">
        <f>B35*L10</f>
        <v>0</v>
      </c>
    </row>
    <row r="36" spans="1:4" ht="15.75" customHeight="1">
      <c r="A36">
        <v>3</v>
      </c>
      <c r="B36" s="281"/>
      <c r="D36" s="282">
        <f>B36*L11</f>
        <v>0</v>
      </c>
    </row>
    <row r="37" spans="1:4" ht="15.75" customHeight="1">
      <c r="A37">
        <v>4</v>
      </c>
      <c r="B37" s="281"/>
      <c r="D37" s="282">
        <f>B37*L12</f>
        <v>0</v>
      </c>
    </row>
    <row r="38" spans="2:4" ht="12.75">
      <c r="B38">
        <f>SUM(B33:B37)</f>
        <v>0</v>
      </c>
      <c r="D38" s="282"/>
    </row>
    <row r="39" ht="12.75">
      <c r="D39" s="282"/>
    </row>
    <row r="40" spans="1:4" ht="12.75">
      <c r="A40" t="s">
        <v>238</v>
      </c>
      <c r="D40" s="282">
        <f>SUM(D33:D37)</f>
        <v>0</v>
      </c>
    </row>
    <row r="41" ht="12.75">
      <c r="D41" s="282"/>
    </row>
    <row r="42" spans="1:4" ht="12.75">
      <c r="A42" t="s">
        <v>240</v>
      </c>
      <c r="D42" s="282" t="e">
        <f>D40/B38</f>
        <v>#DIV/0!</v>
      </c>
    </row>
    <row r="45" ht="15.75">
      <c r="I45" s="305"/>
    </row>
  </sheetData>
  <sheetProtection/>
  <mergeCells count="9">
    <mergeCell ref="F13:G13"/>
    <mergeCell ref="F14:G14"/>
    <mergeCell ref="F16:G16"/>
    <mergeCell ref="F4:G4"/>
    <mergeCell ref="F5:G5"/>
    <mergeCell ref="F7:G7"/>
    <mergeCell ref="F8:G8"/>
    <mergeCell ref="F10:G10"/>
    <mergeCell ref="F11:G11"/>
  </mergeCells>
  <printOptions/>
  <pageMargins left="0.7" right="0.7" top="0.75" bottom="0.75" header="0.3" footer="0.3"/>
  <pageSetup fitToHeight="0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O37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10.7109375" style="77" customWidth="1"/>
    <col min="2" max="2" width="1.7109375" style="77" customWidth="1"/>
    <col min="3" max="3" width="10.7109375" style="77" customWidth="1"/>
    <col min="4" max="4" width="1.7109375" style="77" customWidth="1"/>
    <col min="5" max="5" width="10.7109375" style="77" customWidth="1"/>
    <col min="6" max="6" width="1.7109375" style="77" customWidth="1"/>
    <col min="7" max="7" width="10.7109375" style="77" customWidth="1"/>
    <col min="8" max="8" width="1.7109375" style="77" customWidth="1"/>
    <col min="9" max="9" width="10.7109375" style="77" customWidth="1"/>
    <col min="10" max="10" width="1.7109375" style="77" customWidth="1"/>
    <col min="11" max="11" width="10.7109375" style="77" customWidth="1"/>
    <col min="12" max="12" width="1.7109375" style="77" customWidth="1"/>
    <col min="13" max="13" width="10.7109375" style="77" customWidth="1"/>
    <col min="14" max="15" width="1.7109375" style="77" customWidth="1"/>
    <col min="16" max="16384" width="9.140625" style="77" customWidth="1"/>
  </cols>
  <sheetData>
    <row r="1" spans="1:15" ht="15.75">
      <c r="A1" s="212" t="s">
        <v>202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ht="12.75">
      <c r="A2" s="50"/>
    </row>
    <row r="3" spans="1:5" ht="12.75">
      <c r="A3" s="225" t="s">
        <v>114</v>
      </c>
      <c r="B3" s="225"/>
      <c r="C3" s="225"/>
      <c r="D3" s="225"/>
      <c r="E3" s="225"/>
    </row>
    <row r="4" spans="1:15" ht="39.75" customHeight="1">
      <c r="A4" s="78" t="s">
        <v>115</v>
      </c>
      <c r="B4" s="79"/>
      <c r="C4" s="78" t="s">
        <v>253</v>
      </c>
      <c r="D4" s="79"/>
      <c r="E4" s="78" t="s">
        <v>116</v>
      </c>
      <c r="F4" s="79"/>
      <c r="G4" s="78" t="s">
        <v>117</v>
      </c>
      <c r="H4" s="79"/>
      <c r="I4" s="78" t="s">
        <v>118</v>
      </c>
      <c r="J4" s="79"/>
      <c r="K4" s="78" t="s">
        <v>119</v>
      </c>
      <c r="L4" s="79"/>
      <c r="M4" s="78" t="s">
        <v>120</v>
      </c>
      <c r="N4" s="79"/>
      <c r="O4" s="79"/>
    </row>
    <row r="5" spans="1:15" ht="12.75">
      <c r="A5" s="104"/>
      <c r="B5" s="107"/>
      <c r="C5" s="104"/>
      <c r="D5" s="107"/>
      <c r="E5" s="104"/>
      <c r="F5" s="107"/>
      <c r="G5" s="105"/>
      <c r="I5" s="80">
        <f aca="true" t="shared" si="0" ref="I5:I17">G5*E5</f>
        <v>0</v>
      </c>
      <c r="K5" s="104"/>
      <c r="M5" s="80">
        <f aca="true" t="shared" si="1" ref="M5:M17">K5*E5</f>
        <v>0</v>
      </c>
      <c r="O5" s="107"/>
    </row>
    <row r="6" spans="1:15" ht="12.75">
      <c r="A6" s="104"/>
      <c r="B6" s="107"/>
      <c r="C6" s="104"/>
      <c r="D6" s="107"/>
      <c r="E6" s="104"/>
      <c r="F6" s="107"/>
      <c r="G6" s="105"/>
      <c r="I6" s="80">
        <f t="shared" si="0"/>
        <v>0</v>
      </c>
      <c r="K6" s="104"/>
      <c r="M6" s="80">
        <f t="shared" si="1"/>
        <v>0</v>
      </c>
      <c r="O6" s="107"/>
    </row>
    <row r="7" spans="1:15" ht="12.75">
      <c r="A7" s="104"/>
      <c r="B7" s="107"/>
      <c r="C7" s="104"/>
      <c r="D7" s="107"/>
      <c r="E7" s="106"/>
      <c r="F7" s="107"/>
      <c r="G7" s="105"/>
      <c r="I7" s="80">
        <f t="shared" si="0"/>
        <v>0</v>
      </c>
      <c r="K7" s="104"/>
      <c r="M7" s="80">
        <f t="shared" si="1"/>
        <v>0</v>
      </c>
      <c r="O7" s="107"/>
    </row>
    <row r="8" spans="1:15" ht="12.75">
      <c r="A8" s="104"/>
      <c r="B8" s="107"/>
      <c r="C8" s="104"/>
      <c r="D8" s="107"/>
      <c r="E8" s="104"/>
      <c r="F8" s="107"/>
      <c r="G8" s="105"/>
      <c r="I8" s="80">
        <f t="shared" si="0"/>
        <v>0</v>
      </c>
      <c r="K8" s="104"/>
      <c r="M8" s="80">
        <f t="shared" si="1"/>
        <v>0</v>
      </c>
      <c r="O8" s="107"/>
    </row>
    <row r="9" spans="1:15" ht="12.75">
      <c r="A9" s="104"/>
      <c r="B9" s="107"/>
      <c r="C9" s="104"/>
      <c r="D9" s="107"/>
      <c r="E9" s="104"/>
      <c r="F9" s="107"/>
      <c r="G9" s="105"/>
      <c r="I9" s="80">
        <f t="shared" si="0"/>
        <v>0</v>
      </c>
      <c r="K9" s="104"/>
      <c r="M9" s="80">
        <f t="shared" si="1"/>
        <v>0</v>
      </c>
      <c r="O9" s="107"/>
    </row>
    <row r="10" spans="1:15" ht="12.75">
      <c r="A10" s="104"/>
      <c r="B10" s="107"/>
      <c r="C10" s="104"/>
      <c r="D10" s="107"/>
      <c r="E10" s="104"/>
      <c r="F10" s="107"/>
      <c r="G10" s="105"/>
      <c r="I10" s="80">
        <f t="shared" si="0"/>
        <v>0</v>
      </c>
      <c r="K10" s="104"/>
      <c r="M10" s="80">
        <f t="shared" si="1"/>
        <v>0</v>
      </c>
      <c r="O10" s="107"/>
    </row>
    <row r="11" spans="1:15" ht="12.75">
      <c r="A11" s="104"/>
      <c r="B11" s="107"/>
      <c r="C11" s="104"/>
      <c r="D11" s="107"/>
      <c r="E11" s="104"/>
      <c r="F11" s="107"/>
      <c r="G11" s="105"/>
      <c r="I11" s="80">
        <f t="shared" si="0"/>
        <v>0</v>
      </c>
      <c r="K11" s="104"/>
      <c r="M11" s="80">
        <f t="shared" si="1"/>
        <v>0</v>
      </c>
      <c r="O11" s="107"/>
    </row>
    <row r="12" spans="1:15" ht="12.75">
      <c r="A12" s="104"/>
      <c r="B12" s="107"/>
      <c r="C12" s="104"/>
      <c r="D12" s="107"/>
      <c r="E12" s="104"/>
      <c r="F12" s="107"/>
      <c r="G12" s="105"/>
      <c r="I12" s="80">
        <f t="shared" si="0"/>
        <v>0</v>
      </c>
      <c r="K12" s="104"/>
      <c r="M12" s="80">
        <f t="shared" si="1"/>
        <v>0</v>
      </c>
      <c r="O12" s="107"/>
    </row>
    <row r="13" spans="1:15" ht="12.75">
      <c r="A13" s="104"/>
      <c r="B13" s="107"/>
      <c r="C13" s="104"/>
      <c r="D13" s="107"/>
      <c r="E13" s="104"/>
      <c r="F13" s="107"/>
      <c r="G13" s="105"/>
      <c r="I13" s="80">
        <f t="shared" si="0"/>
        <v>0</v>
      </c>
      <c r="K13" s="104"/>
      <c r="M13" s="80">
        <f t="shared" si="1"/>
        <v>0</v>
      </c>
      <c r="O13" s="107"/>
    </row>
    <row r="14" spans="1:15" ht="12.75">
      <c r="A14" s="104"/>
      <c r="B14" s="107"/>
      <c r="C14" s="104"/>
      <c r="D14" s="107"/>
      <c r="E14" s="104"/>
      <c r="F14" s="107"/>
      <c r="G14" s="105"/>
      <c r="I14" s="80">
        <f t="shared" si="0"/>
        <v>0</v>
      </c>
      <c r="K14" s="104"/>
      <c r="M14" s="80">
        <f t="shared" si="1"/>
        <v>0</v>
      </c>
      <c r="O14" s="107"/>
    </row>
    <row r="15" spans="1:15" ht="12.75">
      <c r="A15" s="104"/>
      <c r="B15" s="107"/>
      <c r="C15" s="104"/>
      <c r="D15" s="107"/>
      <c r="E15" s="104"/>
      <c r="F15" s="107"/>
      <c r="G15" s="105"/>
      <c r="I15" s="80">
        <f t="shared" si="0"/>
        <v>0</v>
      </c>
      <c r="K15" s="104"/>
      <c r="M15" s="80">
        <f t="shared" si="1"/>
        <v>0</v>
      </c>
      <c r="O15" s="107"/>
    </row>
    <row r="16" spans="1:15" ht="12.75">
      <c r="A16" s="104"/>
      <c r="B16" s="107"/>
      <c r="C16" s="104"/>
      <c r="D16" s="107"/>
      <c r="E16" s="104"/>
      <c r="F16" s="107"/>
      <c r="G16" s="105"/>
      <c r="I16" s="80">
        <f t="shared" si="0"/>
        <v>0</v>
      </c>
      <c r="K16" s="104"/>
      <c r="M16" s="80">
        <f t="shared" si="1"/>
        <v>0</v>
      </c>
      <c r="O16" s="107"/>
    </row>
    <row r="17" spans="1:15" ht="12.75">
      <c r="A17" s="106"/>
      <c r="B17" s="107"/>
      <c r="C17" s="106"/>
      <c r="D17" s="107"/>
      <c r="E17" s="106"/>
      <c r="F17" s="107"/>
      <c r="G17" s="105"/>
      <c r="I17" s="80">
        <f t="shared" si="0"/>
        <v>0</v>
      </c>
      <c r="K17" s="106"/>
      <c r="M17" s="80">
        <f t="shared" si="1"/>
        <v>0</v>
      </c>
      <c r="O17" s="107"/>
    </row>
    <row r="18" spans="1:13" ht="13.5" thickBot="1">
      <c r="A18" s="77" t="s">
        <v>121</v>
      </c>
      <c r="E18" s="81">
        <f>SUM(E5:E17)</f>
        <v>0</v>
      </c>
      <c r="I18" s="82">
        <f>SUM(I5:I17)</f>
        <v>0</v>
      </c>
      <c r="M18" s="95">
        <f>SUM(M5:M17)</f>
        <v>0</v>
      </c>
    </row>
    <row r="19" ht="13.5" thickTop="1"/>
    <row r="20" spans="1:15" ht="12.75">
      <c r="A20" s="225" t="s">
        <v>122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5" ht="12.75">
      <c r="A21" s="225" t="s">
        <v>123</v>
      </c>
      <c r="B21" s="225"/>
      <c r="C21" s="225"/>
      <c r="D21" s="225"/>
      <c r="E21" s="225"/>
    </row>
    <row r="22" spans="1:13" ht="12.75">
      <c r="A22" s="106"/>
      <c r="C22" s="106"/>
      <c r="E22" s="106"/>
      <c r="G22" s="108"/>
      <c r="I22" s="83">
        <f>G22*E22</f>
        <v>0</v>
      </c>
      <c r="K22" s="84" t="s">
        <v>124</v>
      </c>
      <c r="L22" s="85"/>
      <c r="M22" s="84" t="s">
        <v>124</v>
      </c>
    </row>
    <row r="23" spans="1:13" ht="12.75">
      <c r="A23" s="104"/>
      <c r="C23" s="104"/>
      <c r="E23" s="104"/>
      <c r="G23" s="105"/>
      <c r="I23" s="80">
        <f>G23*E23</f>
        <v>0</v>
      </c>
      <c r="K23" s="86" t="s">
        <v>124</v>
      </c>
      <c r="L23" s="85"/>
      <c r="M23" s="86" t="s">
        <v>124</v>
      </c>
    </row>
    <row r="24" spans="1:13" ht="12.75">
      <c r="A24" s="104"/>
      <c r="C24" s="104"/>
      <c r="E24" s="104"/>
      <c r="G24" s="105"/>
      <c r="I24" s="80">
        <f>G24*E24</f>
        <v>0</v>
      </c>
      <c r="K24" s="86" t="s">
        <v>124</v>
      </c>
      <c r="L24" s="85"/>
      <c r="M24" s="86" t="s">
        <v>124</v>
      </c>
    </row>
    <row r="25" spans="1:13" ht="13.5" thickBot="1">
      <c r="A25" s="77" t="s">
        <v>121</v>
      </c>
      <c r="E25" s="81">
        <f>SUM(E22:E24)</f>
        <v>0</v>
      </c>
      <c r="I25" s="87">
        <f>SUM(I22:I24)</f>
        <v>0</v>
      </c>
      <c r="M25" s="88"/>
    </row>
    <row r="26" ht="13.5" thickTop="1"/>
    <row r="27" spans="1:7" ht="12.75">
      <c r="A27" s="89" t="s">
        <v>125</v>
      </c>
      <c r="B27" s="89"/>
      <c r="C27" s="89"/>
      <c r="D27" s="89"/>
      <c r="E27" s="89"/>
      <c r="F27" s="89"/>
      <c r="G27" s="89"/>
    </row>
    <row r="28" spans="1:13" ht="12.75">
      <c r="A28" s="106"/>
      <c r="C28" s="106"/>
      <c r="E28" s="106"/>
      <c r="G28" s="108"/>
      <c r="I28" s="83">
        <f>G28*E28</f>
        <v>0</v>
      </c>
      <c r="K28" s="106"/>
      <c r="M28" s="83">
        <f>K28*E28</f>
        <v>0</v>
      </c>
    </row>
    <row r="29" spans="1:13" ht="12.75">
      <c r="A29" s="104"/>
      <c r="C29" s="104"/>
      <c r="E29" s="104"/>
      <c r="G29" s="105"/>
      <c r="I29" s="80">
        <f>G29*E29</f>
        <v>0</v>
      </c>
      <c r="K29" s="104"/>
      <c r="M29" s="80">
        <f>K29*E29</f>
        <v>0</v>
      </c>
    </row>
    <row r="30" spans="1:13" ht="12.75">
      <c r="A30" s="104"/>
      <c r="C30" s="104"/>
      <c r="E30" s="104"/>
      <c r="G30" s="105"/>
      <c r="I30" s="80">
        <f>G30*E30</f>
        <v>0</v>
      </c>
      <c r="K30" s="104"/>
      <c r="M30" s="80">
        <f>K30*E30</f>
        <v>0</v>
      </c>
    </row>
    <row r="31" spans="1:13" ht="13.5" thickBot="1">
      <c r="A31" s="104"/>
      <c r="C31" s="104"/>
      <c r="E31" s="104"/>
      <c r="G31" s="105"/>
      <c r="I31" s="80">
        <f>G31*E31</f>
        <v>0</v>
      </c>
      <c r="K31" s="104"/>
      <c r="M31" s="90">
        <f>K31*E31</f>
        <v>0</v>
      </c>
    </row>
    <row r="32" spans="1:13" ht="13.5" thickBot="1">
      <c r="A32" s="77" t="s">
        <v>121</v>
      </c>
      <c r="E32" s="81">
        <f>SUM(E28:E31)</f>
        <v>0</v>
      </c>
      <c r="I32" s="87">
        <f>SUM(I28:I31)</f>
        <v>0</v>
      </c>
      <c r="M32" s="96">
        <f>SUM(M28:M31)</f>
        <v>0</v>
      </c>
    </row>
    <row r="33" ht="13.5" thickTop="1">
      <c r="A33" s="91"/>
    </row>
    <row r="34" spans="1:13" ht="25.5" customHeight="1" thickBot="1">
      <c r="A34" s="224" t="s">
        <v>126</v>
      </c>
      <c r="B34" s="224"/>
      <c r="C34" s="211"/>
      <c r="D34" s="211"/>
      <c r="E34" s="92">
        <f>E32+E25+E18</f>
        <v>0</v>
      </c>
      <c r="I34" s="93">
        <f>I32+I25+I18</f>
        <v>0</v>
      </c>
      <c r="M34" s="94">
        <f>M32+M25+M18</f>
        <v>0</v>
      </c>
    </row>
    <row r="35" ht="12.75">
      <c r="A35" s="91"/>
    </row>
    <row r="36" ht="12.75">
      <c r="A36" s="91"/>
    </row>
    <row r="37" spans="1:15" ht="12.75">
      <c r="A37" s="223" t="s">
        <v>127</v>
      </c>
      <c r="B37" s="223"/>
      <c r="C37" s="223"/>
      <c r="D37" s="223"/>
      <c r="E37" s="223"/>
      <c r="F37" s="223"/>
      <c r="G37" s="223"/>
      <c r="H37" s="223"/>
      <c r="I37" s="223"/>
      <c r="J37" s="149"/>
      <c r="K37" s="150"/>
      <c r="L37" s="149"/>
      <c r="M37" s="207"/>
      <c r="N37" s="149"/>
      <c r="O37" s="149"/>
    </row>
  </sheetData>
  <sheetProtection/>
  <mergeCells count="6">
    <mergeCell ref="A1:O1"/>
    <mergeCell ref="A37:I37"/>
    <mergeCell ref="A34:B34"/>
    <mergeCell ref="A3:E3"/>
    <mergeCell ref="A20:O20"/>
    <mergeCell ref="A21:E21"/>
  </mergeCells>
  <printOptions horizontalCentered="1"/>
  <pageMargins left="0.75" right="0.75" top="0.32" bottom="0.83" header="0.27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08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4.00390625" style="77" customWidth="1"/>
    <col min="2" max="2" width="54.00390625" style="77" customWidth="1"/>
    <col min="3" max="3" width="1.7109375" style="77" customWidth="1"/>
    <col min="4" max="5" width="15.7109375" style="51" customWidth="1"/>
    <col min="6" max="7" width="9.140625" style="77" customWidth="1"/>
    <col min="8" max="8" width="8.28125" style="77" bestFit="1" customWidth="1"/>
    <col min="9" max="9" width="7.140625" style="77" bestFit="1" customWidth="1"/>
    <col min="10" max="16384" width="9.140625" style="77" customWidth="1"/>
  </cols>
  <sheetData>
    <row r="1" spans="2:3" ht="15">
      <c r="B1" s="50"/>
      <c r="C1" s="50"/>
    </row>
    <row r="2" spans="1:4" ht="15">
      <c r="A2" s="52" t="s">
        <v>99</v>
      </c>
      <c r="C2" s="53"/>
      <c r="D2" s="54"/>
    </row>
    <row r="3" spans="2:3" ht="15">
      <c r="B3" s="53"/>
      <c r="C3" s="53"/>
    </row>
    <row r="4" spans="2:5" ht="15">
      <c r="B4" s="53" t="s">
        <v>104</v>
      </c>
      <c r="C4" s="53"/>
      <c r="E4" s="55">
        <f>'Unit Distribution &amp; Rents'!M34</f>
        <v>0</v>
      </c>
    </row>
    <row r="5" spans="2:3" ht="15">
      <c r="B5" s="53"/>
      <c r="C5" s="53"/>
    </row>
    <row r="6" spans="2:3" ht="15">
      <c r="B6" s="53" t="s">
        <v>105</v>
      </c>
      <c r="C6" s="53"/>
    </row>
    <row r="7" spans="2:3" ht="15">
      <c r="B7" s="53"/>
      <c r="C7" s="53"/>
    </row>
    <row r="8" spans="2:9" ht="15">
      <c r="B8" s="56" t="s">
        <v>100</v>
      </c>
      <c r="C8" s="56"/>
      <c r="I8" s="57"/>
    </row>
    <row r="9" spans="2:6" ht="15">
      <c r="B9" s="53"/>
      <c r="C9" s="53"/>
      <c r="D9" s="58"/>
      <c r="E9" s="54"/>
      <c r="F9" s="59"/>
    </row>
    <row r="10" spans="2:6" ht="15">
      <c r="B10" s="146"/>
      <c r="C10" s="147"/>
      <c r="D10" s="100"/>
      <c r="E10" s="54"/>
      <c r="F10" s="59"/>
    </row>
    <row r="11" spans="2:5" ht="15">
      <c r="B11" s="101"/>
      <c r="C11" s="102"/>
      <c r="D11" s="100"/>
      <c r="E11" s="60"/>
    </row>
    <row r="12" spans="2:5" ht="15">
      <c r="B12" s="101"/>
      <c r="C12" s="102"/>
      <c r="D12" s="103"/>
      <c r="E12" s="61"/>
    </row>
    <row r="13" spans="2:5" s="148" customFormat="1" ht="15">
      <c r="B13" s="62"/>
      <c r="C13" s="62"/>
      <c r="D13" s="63"/>
      <c r="E13" s="64"/>
    </row>
    <row r="14" spans="2:8" ht="15">
      <c r="B14" s="53" t="s">
        <v>106</v>
      </c>
      <c r="C14" s="65"/>
      <c r="D14" s="66"/>
      <c r="E14" s="67">
        <f>SUM(D10:D12)</f>
        <v>0</v>
      </c>
      <c r="H14" s="50"/>
    </row>
    <row r="15" spans="2:3" ht="15">
      <c r="B15" s="53"/>
      <c r="C15" s="65"/>
    </row>
    <row r="16" spans="2:5" ht="15">
      <c r="B16" s="53" t="s">
        <v>107</v>
      </c>
      <c r="C16" s="53"/>
      <c r="E16" s="67">
        <f>E14+E4</f>
        <v>0</v>
      </c>
    </row>
    <row r="17" spans="2:3" ht="15">
      <c r="B17" s="53"/>
      <c r="C17" s="53"/>
    </row>
    <row r="18" spans="2:5" ht="15">
      <c r="B18" s="52" t="s">
        <v>108</v>
      </c>
      <c r="C18" s="53"/>
      <c r="D18" s="99"/>
      <c r="E18" s="68">
        <f>-(E16*D18)</f>
        <v>0</v>
      </c>
    </row>
    <row r="19" spans="2:3" ht="15">
      <c r="B19" s="53"/>
      <c r="C19" s="53"/>
    </row>
    <row r="20" spans="2:5" ht="15.75" thickBot="1">
      <c r="B20" s="52" t="s">
        <v>109</v>
      </c>
      <c r="C20" s="53"/>
      <c r="E20" s="69">
        <f>E16+E18</f>
        <v>0</v>
      </c>
    </row>
    <row r="21" spans="2:3" ht="15">
      <c r="B21" s="53"/>
      <c r="C21" s="53"/>
    </row>
    <row r="22" spans="2:3" ht="15">
      <c r="B22" s="56" t="s">
        <v>101</v>
      </c>
      <c r="C22" s="56"/>
    </row>
    <row r="23" spans="2:3" ht="15">
      <c r="B23" s="53"/>
      <c r="C23" s="53"/>
    </row>
    <row r="24" spans="2:3" ht="15">
      <c r="B24" s="53"/>
      <c r="C24" s="53"/>
    </row>
    <row r="25" spans="2:5" ht="15">
      <c r="B25" s="53" t="s">
        <v>110</v>
      </c>
      <c r="C25" s="53"/>
      <c r="E25" s="70">
        <f>E16*12</f>
        <v>0</v>
      </c>
    </row>
    <row r="26" spans="2:5" ht="15">
      <c r="B26" s="53"/>
      <c r="C26" s="53"/>
      <c r="E26" s="70"/>
    </row>
    <row r="27" spans="2:5" ht="15">
      <c r="B27" s="52" t="s">
        <v>153</v>
      </c>
      <c r="C27" s="52"/>
      <c r="D27" s="71">
        <f>D18</f>
        <v>0</v>
      </c>
      <c r="E27" s="72">
        <f>-(D27*E25)</f>
        <v>0</v>
      </c>
    </row>
    <row r="28" spans="2:3" ht="15">
      <c r="B28" s="53"/>
      <c r="C28" s="53"/>
    </row>
    <row r="29" spans="2:5" ht="15.75" thickBot="1">
      <c r="B29" s="52" t="s">
        <v>111</v>
      </c>
      <c r="C29" s="52"/>
      <c r="E29" s="73">
        <f>E27+E25</f>
        <v>0</v>
      </c>
    </row>
    <row r="30" spans="2:3" ht="15">
      <c r="B30" s="53"/>
      <c r="C30" s="53"/>
    </row>
    <row r="31" spans="2:3" ht="15">
      <c r="B31" s="53"/>
      <c r="C31" s="53"/>
    </row>
    <row r="32" spans="2:3" ht="15">
      <c r="B32" s="53"/>
      <c r="C32" s="53"/>
    </row>
    <row r="33" spans="2:5" ht="15">
      <c r="B33" s="53" t="s">
        <v>112</v>
      </c>
      <c r="C33" s="53"/>
      <c r="E33" s="98"/>
    </row>
    <row r="34" spans="3:5" ht="15">
      <c r="C34" s="53"/>
      <c r="E34" s="74"/>
    </row>
    <row r="35" spans="2:5" ht="15">
      <c r="B35" s="53" t="s">
        <v>113</v>
      </c>
      <c r="C35" s="53"/>
      <c r="E35" s="75">
        <f>E33*12</f>
        <v>0</v>
      </c>
    </row>
    <row r="36" spans="3:5" ht="15">
      <c r="C36" s="53"/>
      <c r="E36" s="74"/>
    </row>
    <row r="37" spans="2:5" ht="15">
      <c r="B37" s="53"/>
      <c r="C37" s="53"/>
      <c r="E37" s="74"/>
    </row>
    <row r="38" spans="2:5" ht="15">
      <c r="B38" s="53"/>
      <c r="C38" s="53"/>
      <c r="E38" s="74"/>
    </row>
    <row r="39" spans="2:5" ht="15">
      <c r="B39" s="53"/>
      <c r="C39" s="53"/>
      <c r="E39" s="76"/>
    </row>
    <row r="40" spans="2:4" ht="15.75" thickBot="1">
      <c r="B40" s="52" t="s">
        <v>102</v>
      </c>
      <c r="C40" s="53"/>
      <c r="D40" s="97" t="s">
        <v>103</v>
      </c>
    </row>
    <row r="41" spans="2:3" ht="15">
      <c r="B41" s="53"/>
      <c r="C41" s="53"/>
    </row>
    <row r="42" spans="2:3" ht="15">
      <c r="B42" s="53"/>
      <c r="C42" s="53"/>
    </row>
    <row r="43" spans="2:3" ht="15">
      <c r="B43" s="53"/>
      <c r="C43" s="53"/>
    </row>
    <row r="44" spans="2:3" ht="15">
      <c r="B44" s="53"/>
      <c r="C44" s="53"/>
    </row>
    <row r="45" spans="2:3" ht="15">
      <c r="B45" s="53"/>
      <c r="C45" s="53"/>
    </row>
    <row r="46" spans="2:3" ht="15">
      <c r="B46" s="53"/>
      <c r="C46" s="53"/>
    </row>
    <row r="47" spans="2:3" ht="15">
      <c r="B47" s="53"/>
      <c r="C47" s="53"/>
    </row>
    <row r="48" spans="2:3" ht="15">
      <c r="B48" s="53"/>
      <c r="C48" s="53"/>
    </row>
    <row r="49" spans="2:3" ht="15">
      <c r="B49" s="53"/>
      <c r="C49" s="53"/>
    </row>
    <row r="50" spans="2:3" ht="15">
      <c r="B50" s="53"/>
      <c r="C50" s="53"/>
    </row>
    <row r="51" spans="2:3" ht="15">
      <c r="B51" s="53"/>
      <c r="C51" s="53"/>
    </row>
    <row r="52" spans="2:3" ht="15">
      <c r="B52" s="53"/>
      <c r="C52" s="53"/>
    </row>
    <row r="53" spans="2:3" ht="15">
      <c r="B53" s="53"/>
      <c r="C53" s="53"/>
    </row>
    <row r="54" spans="2:3" ht="15">
      <c r="B54" s="53"/>
      <c r="C54" s="53"/>
    </row>
    <row r="55" spans="2:3" ht="15">
      <c r="B55" s="53"/>
      <c r="C55" s="53"/>
    </row>
    <row r="56" spans="2:3" ht="15">
      <c r="B56" s="53"/>
      <c r="C56" s="53"/>
    </row>
    <row r="57" spans="2:3" ht="15">
      <c r="B57" s="53"/>
      <c r="C57" s="53"/>
    </row>
    <row r="58" spans="2:3" ht="15">
      <c r="B58" s="53"/>
      <c r="C58" s="53"/>
    </row>
    <row r="59" spans="2:3" ht="15">
      <c r="B59" s="53"/>
      <c r="C59" s="53"/>
    </row>
    <row r="60" spans="2:3" ht="15">
      <c r="B60" s="53"/>
      <c r="C60" s="53"/>
    </row>
    <row r="61" spans="2:3" ht="15">
      <c r="B61" s="53"/>
      <c r="C61" s="53"/>
    </row>
    <row r="62" spans="2:3" ht="15">
      <c r="B62" s="53"/>
      <c r="C62" s="53"/>
    </row>
    <row r="63" spans="2:3" ht="15">
      <c r="B63" s="53"/>
      <c r="C63" s="53"/>
    </row>
    <row r="64" spans="2:3" ht="15">
      <c r="B64" s="53"/>
      <c r="C64" s="53"/>
    </row>
    <row r="65" spans="2:3" ht="15">
      <c r="B65" s="53"/>
      <c r="C65" s="53"/>
    </row>
    <row r="66" spans="2:3" ht="15">
      <c r="B66" s="53"/>
      <c r="C66" s="53"/>
    </row>
    <row r="67" spans="2:3" ht="15">
      <c r="B67" s="53"/>
      <c r="C67" s="53"/>
    </row>
    <row r="68" spans="2:3" ht="15">
      <c r="B68" s="53"/>
      <c r="C68" s="53"/>
    </row>
    <row r="69" spans="2:3" ht="15">
      <c r="B69" s="53"/>
      <c r="C69" s="53"/>
    </row>
    <row r="70" spans="2:3" ht="15">
      <c r="B70" s="53"/>
      <c r="C70" s="53"/>
    </row>
    <row r="71" spans="2:3" ht="15">
      <c r="B71" s="53"/>
      <c r="C71" s="53"/>
    </row>
    <row r="72" spans="2:3" ht="15">
      <c r="B72" s="53"/>
      <c r="C72" s="53"/>
    </row>
    <row r="73" spans="2:3" ht="15">
      <c r="B73" s="53"/>
      <c r="C73" s="53"/>
    </row>
    <row r="74" spans="2:3" ht="15">
      <c r="B74" s="53"/>
      <c r="C74" s="53"/>
    </row>
    <row r="75" spans="2:3" ht="15">
      <c r="B75" s="53"/>
      <c r="C75" s="53"/>
    </row>
    <row r="76" spans="2:3" ht="15">
      <c r="B76" s="53"/>
      <c r="C76" s="53"/>
    </row>
    <row r="77" spans="2:3" ht="15">
      <c r="B77" s="53"/>
      <c r="C77" s="53"/>
    </row>
    <row r="78" spans="2:3" ht="15">
      <c r="B78" s="53"/>
      <c r="C78" s="53"/>
    </row>
    <row r="79" spans="2:3" ht="15">
      <c r="B79" s="53"/>
      <c r="C79" s="53"/>
    </row>
    <row r="80" spans="2:3" ht="15">
      <c r="B80" s="53"/>
      <c r="C80" s="53"/>
    </row>
    <row r="81" spans="2:3" ht="15">
      <c r="B81" s="53"/>
      <c r="C81" s="53"/>
    </row>
    <row r="82" spans="2:3" ht="15">
      <c r="B82" s="53"/>
      <c r="C82" s="53"/>
    </row>
    <row r="83" spans="2:3" ht="15">
      <c r="B83" s="53"/>
      <c r="C83" s="53"/>
    </row>
    <row r="84" spans="2:3" ht="15">
      <c r="B84" s="53"/>
      <c r="C84" s="53"/>
    </row>
    <row r="85" spans="2:3" ht="15">
      <c r="B85" s="53"/>
      <c r="C85" s="53"/>
    </row>
    <row r="86" spans="2:3" ht="15">
      <c r="B86" s="53"/>
      <c r="C86" s="53"/>
    </row>
    <row r="87" spans="2:3" ht="15">
      <c r="B87" s="53"/>
      <c r="C87" s="53"/>
    </row>
    <row r="88" spans="2:3" ht="15">
      <c r="B88" s="53"/>
      <c r="C88" s="53"/>
    </row>
    <row r="89" spans="2:3" ht="15">
      <c r="B89" s="53"/>
      <c r="C89" s="53"/>
    </row>
    <row r="90" spans="2:3" ht="15">
      <c r="B90" s="53"/>
      <c r="C90" s="53"/>
    </row>
    <row r="91" spans="2:3" ht="15">
      <c r="B91" s="53"/>
      <c r="C91" s="53"/>
    </row>
    <row r="92" spans="2:3" ht="15">
      <c r="B92" s="53"/>
      <c r="C92" s="53"/>
    </row>
    <row r="93" spans="2:3" ht="15">
      <c r="B93" s="53"/>
      <c r="C93" s="53"/>
    </row>
    <row r="94" spans="2:3" ht="15">
      <c r="B94" s="53"/>
      <c r="C94" s="53"/>
    </row>
    <row r="95" spans="2:3" ht="15">
      <c r="B95" s="53"/>
      <c r="C95" s="53"/>
    </row>
    <row r="96" spans="2:3" ht="15">
      <c r="B96" s="53"/>
      <c r="C96" s="53"/>
    </row>
    <row r="97" spans="2:3" ht="15">
      <c r="B97" s="53"/>
      <c r="C97" s="53"/>
    </row>
    <row r="98" spans="2:3" ht="15">
      <c r="B98" s="53"/>
      <c r="C98" s="53"/>
    </row>
    <row r="99" spans="2:3" ht="15">
      <c r="B99" s="53"/>
      <c r="C99" s="53"/>
    </row>
    <row r="100" spans="2:3" ht="15">
      <c r="B100" s="53"/>
      <c r="C100" s="53"/>
    </row>
    <row r="101" spans="2:3" ht="15">
      <c r="B101" s="53"/>
      <c r="C101" s="53"/>
    </row>
    <row r="102" spans="2:3" ht="15">
      <c r="B102" s="53"/>
      <c r="C102" s="53"/>
    </row>
    <row r="103" spans="2:3" ht="15">
      <c r="B103" s="53"/>
      <c r="C103" s="53"/>
    </row>
    <row r="104" spans="2:3" ht="15">
      <c r="B104" s="53"/>
      <c r="C104" s="53"/>
    </row>
    <row r="105" spans="2:3" ht="15">
      <c r="B105" s="53"/>
      <c r="C105" s="53"/>
    </row>
    <row r="106" spans="2:3" ht="15">
      <c r="B106" s="53"/>
      <c r="C106" s="53"/>
    </row>
    <row r="107" spans="2:3" ht="15">
      <c r="B107" s="53"/>
      <c r="C107" s="53"/>
    </row>
    <row r="108" spans="2:3" ht="15">
      <c r="B108" s="53"/>
      <c r="C108" s="53"/>
    </row>
  </sheetData>
  <sheetProtection/>
  <printOptions horizontalCentered="1"/>
  <pageMargins left="0.75" right="0.75" top="0.32" bottom="0.83" header="0.27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A1:C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4.140625" style="0" bestFit="1" customWidth="1"/>
    <col min="2" max="2" width="14.140625" style="0" customWidth="1"/>
    <col min="3" max="3" width="14.421875" style="0" customWidth="1"/>
  </cols>
  <sheetData>
    <row r="1" spans="1:3" ht="20.25" customHeight="1">
      <c r="A1" s="145" t="s">
        <v>203</v>
      </c>
      <c r="B1" s="5"/>
      <c r="C1" s="5"/>
    </row>
    <row r="2" spans="1:3" ht="41.25" customHeight="1" thickBot="1">
      <c r="A2" s="226" t="s">
        <v>69</v>
      </c>
      <c r="B2" s="226"/>
      <c r="C2" s="226"/>
    </row>
    <row r="3" spans="1:3" ht="13.5" hidden="1" thickBot="1">
      <c r="A3" s="227" t="s">
        <v>32</v>
      </c>
      <c r="B3" s="228"/>
      <c r="C3" s="23"/>
    </row>
    <row r="4" spans="1:2" ht="13.5" thickBot="1">
      <c r="A4" s="229" t="s">
        <v>31</v>
      </c>
      <c r="B4" s="230"/>
    </row>
    <row r="5" spans="1:3" ht="12.75">
      <c r="A5" s="6" t="s">
        <v>34</v>
      </c>
      <c r="B5" s="7"/>
      <c r="C5" s="7"/>
    </row>
    <row r="6" spans="1:3" ht="12.75">
      <c r="A6" s="8" t="s">
        <v>35</v>
      </c>
      <c r="B6" s="25"/>
      <c r="C6" s="7"/>
    </row>
    <row r="7" spans="1:3" ht="12.75">
      <c r="A7" s="8" t="s">
        <v>36</v>
      </c>
      <c r="B7" s="26"/>
      <c r="C7" s="7"/>
    </row>
    <row r="8" spans="1:3" ht="12.75">
      <c r="A8" s="8" t="s">
        <v>17</v>
      </c>
      <c r="B8" s="26"/>
      <c r="C8" s="7"/>
    </row>
    <row r="9" spans="1:3" ht="12.75">
      <c r="A9" s="8" t="s">
        <v>37</v>
      </c>
      <c r="B9" s="26"/>
      <c r="C9" s="7"/>
    </row>
    <row r="10" spans="1:3" ht="12.75">
      <c r="A10" s="8" t="s">
        <v>38</v>
      </c>
      <c r="B10" s="26"/>
      <c r="C10" s="7"/>
    </row>
    <row r="11" spans="1:3" ht="12.75">
      <c r="A11" s="8" t="s">
        <v>39</v>
      </c>
      <c r="B11" s="26"/>
      <c r="C11" s="7"/>
    </row>
    <row r="12" spans="1:3" ht="12.75">
      <c r="A12" s="8" t="s">
        <v>40</v>
      </c>
      <c r="B12" s="26"/>
      <c r="C12" s="7"/>
    </row>
    <row r="13" spans="1:3" ht="12.75">
      <c r="A13" s="8" t="s">
        <v>41</v>
      </c>
      <c r="B13" s="26"/>
      <c r="C13" s="7"/>
    </row>
    <row r="14" spans="1:3" ht="12.75">
      <c r="A14" s="8" t="s">
        <v>42</v>
      </c>
      <c r="B14" s="26"/>
      <c r="C14" s="7"/>
    </row>
    <row r="15" spans="1:3" ht="12.75">
      <c r="A15" s="199" t="s">
        <v>75</v>
      </c>
      <c r="B15" s="26"/>
      <c r="C15" s="7"/>
    </row>
    <row r="16" spans="1:3" ht="12.75">
      <c r="A16" s="200" t="s">
        <v>174</v>
      </c>
      <c r="B16" s="26"/>
      <c r="C16" s="7"/>
    </row>
    <row r="17" spans="1:3" ht="12.75">
      <c r="A17" s="27"/>
      <c r="B17" s="26"/>
      <c r="C17" s="7"/>
    </row>
    <row r="18" spans="1:3" ht="12.75">
      <c r="A18" s="9" t="s">
        <v>43</v>
      </c>
      <c r="B18" s="7"/>
      <c r="C18" s="10">
        <f>SUM(B6:B17)</f>
        <v>0</v>
      </c>
    </row>
    <row r="19" spans="1:3" ht="12.75">
      <c r="A19" s="1"/>
      <c r="B19" s="7"/>
      <c r="C19" s="7"/>
    </row>
    <row r="20" spans="1:3" ht="12.75">
      <c r="A20" s="11" t="s">
        <v>44</v>
      </c>
      <c r="B20" s="7"/>
      <c r="C20" s="7"/>
    </row>
    <row r="21" spans="1:3" ht="12.75">
      <c r="A21" s="8" t="s">
        <v>45</v>
      </c>
      <c r="B21" s="25"/>
      <c r="C21" s="7"/>
    </row>
    <row r="22" spans="1:3" ht="12.75">
      <c r="A22" s="8" t="s">
        <v>46</v>
      </c>
      <c r="B22" s="26"/>
      <c r="C22" s="7"/>
    </row>
    <row r="23" spans="1:3" ht="12.75">
      <c r="A23" s="8" t="s">
        <v>47</v>
      </c>
      <c r="B23" s="26"/>
      <c r="C23" s="7"/>
    </row>
    <row r="24" spans="1:3" ht="12.75">
      <c r="A24" s="8" t="s">
        <v>48</v>
      </c>
      <c r="B24" s="26"/>
      <c r="C24" s="7"/>
    </row>
    <row r="25" spans="1:3" ht="12.75">
      <c r="A25" s="8" t="s">
        <v>49</v>
      </c>
      <c r="B25" s="26"/>
      <c r="C25" s="7"/>
    </row>
    <row r="26" spans="1:3" ht="12.75">
      <c r="A26" s="8" t="s">
        <v>73</v>
      </c>
      <c r="B26" s="26"/>
      <c r="C26" s="7"/>
    </row>
    <row r="27" spans="1:3" ht="12.75">
      <c r="A27" s="8" t="s">
        <v>50</v>
      </c>
      <c r="B27" s="26"/>
      <c r="C27" s="7"/>
    </row>
    <row r="28" spans="1:3" ht="12.75">
      <c r="A28" s="27"/>
      <c r="B28" s="26"/>
      <c r="C28" s="7"/>
    </row>
    <row r="29" spans="1:3" ht="12.75">
      <c r="A29" s="9" t="s">
        <v>51</v>
      </c>
      <c r="B29" s="7"/>
      <c r="C29" s="10">
        <f>SUM(B21:B28)</f>
        <v>0</v>
      </c>
    </row>
    <row r="30" spans="1:3" ht="12.75">
      <c r="A30" s="1"/>
      <c r="B30" s="7"/>
      <c r="C30" s="7"/>
    </row>
    <row r="31" spans="1:3" ht="12.75">
      <c r="A31" s="6" t="s">
        <v>52</v>
      </c>
      <c r="B31" s="7"/>
      <c r="C31" s="7"/>
    </row>
    <row r="32" spans="1:3" ht="12.75">
      <c r="A32" s="8" t="s">
        <v>53</v>
      </c>
      <c r="B32" s="25"/>
      <c r="C32" s="7"/>
    </row>
    <row r="33" spans="1:3" ht="12.75">
      <c r="A33" s="8" t="s">
        <v>54</v>
      </c>
      <c r="B33" s="26"/>
      <c r="C33" s="7"/>
    </row>
    <row r="34" spans="1:3" ht="12.75">
      <c r="A34" s="8" t="s">
        <v>55</v>
      </c>
      <c r="B34" s="26"/>
      <c r="C34" s="7"/>
    </row>
    <row r="35" spans="1:3" ht="12.75">
      <c r="A35" s="8" t="s">
        <v>56</v>
      </c>
      <c r="B35" s="26"/>
      <c r="C35" s="7"/>
    </row>
    <row r="36" spans="1:3" ht="12.75">
      <c r="A36" s="8" t="s">
        <v>57</v>
      </c>
      <c r="B36" s="26"/>
      <c r="C36" s="7"/>
    </row>
    <row r="37" spans="1:3" ht="12.75">
      <c r="A37" s="8" t="s">
        <v>58</v>
      </c>
      <c r="B37" s="26"/>
      <c r="C37" s="7"/>
    </row>
    <row r="38" spans="1:3" ht="12.75">
      <c r="A38" s="27"/>
      <c r="B38" s="26"/>
      <c r="C38" s="7"/>
    </row>
    <row r="39" spans="1:3" ht="12.75">
      <c r="A39" s="12" t="s">
        <v>59</v>
      </c>
      <c r="B39" s="13"/>
      <c r="C39" s="10">
        <f>SUM(B32:B38)</f>
        <v>0</v>
      </c>
    </row>
    <row r="40" spans="1:3" ht="12.75">
      <c r="A40" s="1"/>
      <c r="B40" s="7"/>
      <c r="C40" s="7"/>
    </row>
    <row r="41" spans="1:3" ht="12.75">
      <c r="A41" s="11" t="s">
        <v>60</v>
      </c>
      <c r="B41" s="7"/>
      <c r="C41" s="7"/>
    </row>
    <row r="42" spans="1:3" ht="12.75">
      <c r="A42" s="8" t="s">
        <v>61</v>
      </c>
      <c r="B42" s="25"/>
      <c r="C42" s="7"/>
    </row>
    <row r="43" spans="1:3" ht="12.75">
      <c r="A43" s="8" t="s">
        <v>74</v>
      </c>
      <c r="B43" s="26"/>
      <c r="C43" s="7"/>
    </row>
    <row r="44" spans="1:3" ht="12.75">
      <c r="A44" s="8" t="s">
        <v>62</v>
      </c>
      <c r="B44" s="26"/>
      <c r="C44" s="7"/>
    </row>
    <row r="45" spans="1:3" ht="12.75">
      <c r="A45" s="8" t="s">
        <v>16</v>
      </c>
      <c r="B45" s="26"/>
      <c r="C45" s="7"/>
    </row>
    <row r="46" spans="1:3" ht="12.75">
      <c r="A46" s="27"/>
      <c r="B46" s="26"/>
      <c r="C46" s="7"/>
    </row>
    <row r="47" spans="1:3" ht="12.75">
      <c r="A47" s="14" t="s">
        <v>63</v>
      </c>
      <c r="B47" s="7"/>
      <c r="C47" s="10">
        <f>SUM(B42:B46)</f>
        <v>0</v>
      </c>
    </row>
    <row r="48" spans="1:3" ht="12.75">
      <c r="A48" s="14"/>
      <c r="B48" s="7"/>
      <c r="C48" s="15"/>
    </row>
    <row r="49" spans="1:3" ht="12.75">
      <c r="A49" s="11" t="s">
        <v>70</v>
      </c>
      <c r="B49" s="7"/>
      <c r="C49" s="15"/>
    </row>
    <row r="50" spans="1:3" ht="12.75">
      <c r="A50" s="27"/>
      <c r="B50" s="25"/>
      <c r="C50" s="15"/>
    </row>
    <row r="51" spans="1:3" ht="12.75">
      <c r="A51" s="27"/>
      <c r="B51" s="26"/>
      <c r="C51" s="15"/>
    </row>
    <row r="52" spans="1:3" ht="12.75">
      <c r="A52" s="27"/>
      <c r="B52" s="26"/>
      <c r="C52" s="15"/>
    </row>
    <row r="53" spans="1:3" ht="12.75">
      <c r="A53" s="24"/>
      <c r="B53" s="16"/>
      <c r="C53" s="10">
        <f>SUM(B50:B52)</f>
        <v>0</v>
      </c>
    </row>
    <row r="54" spans="1:3" ht="12.75">
      <c r="A54" s="1"/>
      <c r="B54" s="7"/>
      <c r="C54" s="7"/>
    </row>
    <row r="55" spans="1:3" ht="12.75">
      <c r="A55" s="9" t="s">
        <v>64</v>
      </c>
      <c r="B55" s="7"/>
      <c r="C55" s="10">
        <f>SUM(C5:C53)</f>
        <v>0</v>
      </c>
    </row>
    <row r="56" spans="1:3" ht="12.75">
      <c r="A56" s="9"/>
      <c r="B56" s="7"/>
      <c r="C56" s="15"/>
    </row>
    <row r="57" spans="1:3" ht="12.75">
      <c r="A57" s="17" t="s">
        <v>65</v>
      </c>
      <c r="B57" s="30"/>
      <c r="C57" s="7"/>
    </row>
    <row r="58" spans="1:3" ht="12.75">
      <c r="A58" s="18" t="s">
        <v>71</v>
      </c>
      <c r="B58" s="10" t="str">
        <f>IF(B57=0," ",C55/B57)</f>
        <v> </v>
      </c>
      <c r="C58" s="19" t="str">
        <f>IF(B61=0," ",C55/B61)</f>
        <v> </v>
      </c>
    </row>
    <row r="59" spans="1:3" ht="12.75">
      <c r="A59" s="1"/>
      <c r="B59" s="7"/>
      <c r="C59" s="7"/>
    </row>
    <row r="60" spans="1:3" ht="12.75">
      <c r="A60" s="20" t="s">
        <v>66</v>
      </c>
      <c r="B60" s="29"/>
      <c r="C60" s="7"/>
    </row>
    <row r="61" spans="1:3" ht="12.75">
      <c r="A61" s="9" t="s">
        <v>67</v>
      </c>
      <c r="B61" s="7"/>
      <c r="C61" s="21">
        <f>B57*B60</f>
        <v>0</v>
      </c>
    </row>
    <row r="62" spans="1:3" ht="12.75">
      <c r="A62" s="1"/>
      <c r="B62" s="7"/>
      <c r="C62" s="7"/>
    </row>
    <row r="63" spans="1:3" ht="12.75">
      <c r="A63" s="1" t="s">
        <v>72</v>
      </c>
      <c r="B63" s="7"/>
      <c r="C63" s="28"/>
    </row>
    <row r="64" spans="1:3" ht="12.75">
      <c r="A64" s="22" t="s">
        <v>68</v>
      </c>
      <c r="B64" s="7"/>
      <c r="C64" s="7"/>
    </row>
  </sheetData>
  <sheetProtection/>
  <mergeCells count="3">
    <mergeCell ref="A2:C2"/>
    <mergeCell ref="A3:B3"/>
    <mergeCell ref="A4:B4"/>
  </mergeCells>
  <printOptions horizontalCentered="1"/>
  <pageMargins left="0.75" right="0.75" top="0.32" bottom="0.83" header="0.27" footer="0.5"/>
  <pageSetup fitToHeight="1" fitToWidth="1" horizontalDpi="600" verticalDpi="600" orientation="portrait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34"/>
  </sheetPr>
  <dimension ref="A1:G3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9.8515625" style="0" customWidth="1"/>
    <col min="2" max="2" width="6.28125" style="137" customWidth="1"/>
    <col min="3" max="3" width="12.8515625" style="35" customWidth="1"/>
    <col min="4" max="5" width="12.00390625" style="35" customWidth="1"/>
    <col min="6" max="7" width="12.00390625" style="35" hidden="1" customWidth="1"/>
  </cols>
  <sheetData>
    <row r="1" spans="1:7" s="32" customFormat="1" ht="15.75">
      <c r="A1" s="144" t="s">
        <v>204</v>
      </c>
      <c r="B1" s="127"/>
      <c r="C1" s="31"/>
      <c r="D1" s="31"/>
      <c r="E1" s="31"/>
      <c r="F1" s="31"/>
      <c r="G1" s="31"/>
    </row>
    <row r="2" spans="1:7" s="32" customFormat="1" ht="15.75">
      <c r="A2" s="12"/>
      <c r="B2" s="128"/>
      <c r="C2" s="31"/>
      <c r="D2" s="31"/>
      <c r="E2" s="31"/>
      <c r="F2" s="31"/>
      <c r="G2" s="31"/>
    </row>
    <row r="3" spans="1:7" s="32" customFormat="1" ht="15.75">
      <c r="A3" s="12"/>
      <c r="B3" s="128"/>
      <c r="C3" s="31"/>
      <c r="D3" s="31"/>
      <c r="E3" s="31"/>
      <c r="F3" s="31"/>
      <c r="G3" s="31"/>
    </row>
    <row r="4" spans="1:7" s="32" customFormat="1" ht="16.5" thickBot="1">
      <c r="A4" s="12"/>
      <c r="B4" s="129"/>
      <c r="C4" s="31"/>
      <c r="D4" s="31"/>
      <c r="E4" s="31"/>
      <c r="F4" s="31"/>
      <c r="G4" s="31"/>
    </row>
    <row r="5" spans="1:7" s="33" customFormat="1" ht="18">
      <c r="A5" s="118"/>
      <c r="B5" s="130" t="s">
        <v>76</v>
      </c>
      <c r="C5" s="109" t="s">
        <v>77</v>
      </c>
      <c r="D5" s="34" t="s">
        <v>78</v>
      </c>
      <c r="E5" s="34" t="s">
        <v>79</v>
      </c>
      <c r="F5" s="34" t="s">
        <v>80</v>
      </c>
      <c r="G5" s="34" t="s">
        <v>81</v>
      </c>
    </row>
    <row r="6" spans="1:3" ht="18">
      <c r="A6" s="119"/>
      <c r="B6" s="131"/>
      <c r="C6" s="110"/>
    </row>
    <row r="7" spans="1:7" ht="18">
      <c r="A7" s="120" t="s">
        <v>207</v>
      </c>
      <c r="B7" s="132"/>
      <c r="C7" s="111">
        <f>'Unit Distribution &amp; Rents'!M18*12</f>
        <v>0</v>
      </c>
      <c r="D7" s="35">
        <f>C7*(1+$B$7)</f>
        <v>0</v>
      </c>
      <c r="E7" s="35">
        <f>D7*(1+$B$7)</f>
        <v>0</v>
      </c>
      <c r="F7" s="35">
        <f>E7*(1+$B$7)</f>
        <v>0</v>
      </c>
      <c r="G7" s="35">
        <f>F7*(1+$B$7)</f>
        <v>0</v>
      </c>
    </row>
    <row r="8" spans="1:7" ht="18">
      <c r="A8" s="119" t="s">
        <v>82</v>
      </c>
      <c r="B8" s="138"/>
      <c r="C8" s="112"/>
      <c r="D8" s="35">
        <f>$C$8</f>
        <v>0</v>
      </c>
      <c r="E8" s="35">
        <f>$C$8</f>
        <v>0</v>
      </c>
      <c r="F8" s="35">
        <f>$C$8</f>
        <v>0</v>
      </c>
      <c r="G8" s="35">
        <f>$C$8</f>
        <v>0</v>
      </c>
    </row>
    <row r="9" spans="1:7" ht="18">
      <c r="A9" s="119" t="s">
        <v>83</v>
      </c>
      <c r="B9" s="132"/>
      <c r="C9" s="113"/>
      <c r="D9" s="37">
        <f>C9*(1+$B$9)</f>
        <v>0</v>
      </c>
      <c r="E9" s="37">
        <f>D9*(1+$B$9)</f>
        <v>0</v>
      </c>
      <c r="F9" s="37">
        <f>E9*(1+$B$9)</f>
        <v>0</v>
      </c>
      <c r="G9" s="37">
        <f>F9*(1+$B$9)</f>
        <v>0</v>
      </c>
    </row>
    <row r="10" spans="1:7" ht="18">
      <c r="A10" s="119" t="s">
        <v>84</v>
      </c>
      <c r="B10" s="139"/>
      <c r="C10" s="110">
        <f>SUM(C7:C9)</f>
        <v>0</v>
      </c>
      <c r="D10" s="35">
        <f>SUM(D7:D9)</f>
        <v>0</v>
      </c>
      <c r="E10" s="35">
        <f>SUM(E7:E9)</f>
        <v>0</v>
      </c>
      <c r="F10" s="35">
        <f>SUM(F7:F9)</f>
        <v>0</v>
      </c>
      <c r="G10" s="35">
        <f>SUM(G7:G9)</f>
        <v>0</v>
      </c>
    </row>
    <row r="11" spans="1:7" ht="18.75" thickBot="1">
      <c r="A11" s="119" t="s">
        <v>85</v>
      </c>
      <c r="B11" s="132"/>
      <c r="C11" s="122">
        <f>C10*$B$11</f>
        <v>0</v>
      </c>
      <c r="D11" s="38">
        <f>D10*$B$11</f>
        <v>0</v>
      </c>
      <c r="E11" s="38">
        <f>E10*$B$11</f>
        <v>0</v>
      </c>
      <c r="F11" s="38">
        <f>F10*$B$11</f>
        <v>0</v>
      </c>
      <c r="G11" s="38">
        <f>G10*$B$11</f>
        <v>0</v>
      </c>
    </row>
    <row r="12" spans="1:7" ht="18">
      <c r="A12" s="120" t="s">
        <v>208</v>
      </c>
      <c r="B12" s="140"/>
      <c r="C12" s="123">
        <f>C10-C11</f>
        <v>0</v>
      </c>
      <c r="D12" s="39">
        <f>D10-D11</f>
        <v>0</v>
      </c>
      <c r="E12" s="39">
        <f>E10-E11</f>
        <v>0</v>
      </c>
      <c r="F12" s="39">
        <f>F10-F11</f>
        <v>0</v>
      </c>
      <c r="G12" s="39">
        <f>G10-G11</f>
        <v>0</v>
      </c>
    </row>
    <row r="13" spans="1:7" ht="18">
      <c r="A13" s="120" t="s">
        <v>86</v>
      </c>
      <c r="B13" s="140"/>
      <c r="C13" s="123"/>
      <c r="D13" s="36"/>
      <c r="E13" s="36"/>
      <c r="F13" s="36"/>
      <c r="G13" s="36"/>
    </row>
    <row r="14" spans="1:7" ht="18">
      <c r="A14" s="119" t="s">
        <v>87</v>
      </c>
      <c r="B14" s="133"/>
      <c r="C14" s="111">
        <f>'Unit Distribution &amp; Rents'!M32*12</f>
        <v>0</v>
      </c>
      <c r="D14" s="40">
        <f>C14*(1+$B$14)</f>
        <v>0</v>
      </c>
      <c r="E14" s="40">
        <f>D14*(1+$B$14)</f>
        <v>0</v>
      </c>
      <c r="F14" s="40">
        <f>E14*(1+$B$14)</f>
        <v>0</v>
      </c>
      <c r="G14" s="40">
        <f>F14*(1+$B$14)</f>
        <v>0</v>
      </c>
    </row>
    <row r="15" spans="1:7" ht="18">
      <c r="A15" s="119" t="s">
        <v>88</v>
      </c>
      <c r="B15" s="134"/>
      <c r="C15" s="124"/>
      <c r="D15" s="41">
        <f>C15*(1+$B$15)</f>
        <v>0</v>
      </c>
      <c r="E15" s="41">
        <f>D15*(1+$B$15)</f>
        <v>0</v>
      </c>
      <c r="F15" s="41">
        <f>E15*(1+$B$15)</f>
        <v>0</v>
      </c>
      <c r="G15" s="41">
        <f>F15*(1+$B$15)</f>
        <v>0</v>
      </c>
    </row>
    <row r="16" spans="1:7" ht="18">
      <c r="A16" s="119" t="s">
        <v>84</v>
      </c>
      <c r="B16" s="140"/>
      <c r="C16" s="123">
        <f>SUM(C14:C15)</f>
        <v>0</v>
      </c>
      <c r="D16" s="42">
        <f>SUM(D14:D15)</f>
        <v>0</v>
      </c>
      <c r="E16" s="42">
        <f>SUM(E14:E15)</f>
        <v>0</v>
      </c>
      <c r="F16" s="42">
        <f>SUM(F14:F15)</f>
        <v>0</v>
      </c>
      <c r="G16" s="42">
        <f>SUM(G14:G15)</f>
        <v>0</v>
      </c>
    </row>
    <row r="17" spans="1:7" ht="18.75" thickBot="1">
      <c r="A17" s="119" t="s">
        <v>89</v>
      </c>
      <c r="B17" s="132"/>
      <c r="C17" s="122">
        <f>C16*$B$17</f>
        <v>0</v>
      </c>
      <c r="D17" s="43">
        <f>D16*$B$17</f>
        <v>0</v>
      </c>
      <c r="E17" s="43">
        <f>E16*$B$17</f>
        <v>0</v>
      </c>
      <c r="F17" s="43">
        <f>F16*$B$17</f>
        <v>0</v>
      </c>
      <c r="G17" s="43">
        <f>G16*$B$17</f>
        <v>0</v>
      </c>
    </row>
    <row r="18" spans="1:7" ht="18">
      <c r="A18" s="120" t="s">
        <v>90</v>
      </c>
      <c r="B18" s="140"/>
      <c r="C18" s="123">
        <f>C16-C17</f>
        <v>0</v>
      </c>
      <c r="D18" s="39">
        <f>D16-D17</f>
        <v>0</v>
      </c>
      <c r="E18" s="39">
        <f>E16-E17</f>
        <v>0</v>
      </c>
      <c r="F18" s="39">
        <f>F16-F17</f>
        <v>0</v>
      </c>
      <c r="G18" s="39">
        <f>G16-G17</f>
        <v>0</v>
      </c>
    </row>
    <row r="19" spans="1:7" ht="18">
      <c r="A19" s="120" t="s">
        <v>128</v>
      </c>
      <c r="B19" s="135"/>
      <c r="C19" s="125"/>
      <c r="D19" s="39">
        <f>C19*(1+$B$19)</f>
        <v>0</v>
      </c>
      <c r="E19" s="39">
        <f>D19*(1+$B$19)</f>
        <v>0</v>
      </c>
      <c r="F19" s="39">
        <f>E19*(1+$B$19)</f>
        <v>0</v>
      </c>
      <c r="G19" s="39">
        <f>F19*(1+$B$19)</f>
        <v>0</v>
      </c>
    </row>
    <row r="20" spans="1:7" s="33" customFormat="1" ht="18">
      <c r="A20" s="120" t="s">
        <v>91</v>
      </c>
      <c r="B20" s="141"/>
      <c r="C20" s="114">
        <f>C18+C12+C19</f>
        <v>0</v>
      </c>
      <c r="D20" s="44">
        <f>D18+D12+D19</f>
        <v>0</v>
      </c>
      <c r="E20" s="44">
        <f>E18+E12+E19</f>
        <v>0</v>
      </c>
      <c r="F20" s="44">
        <f>F18+F12+F19</f>
        <v>0</v>
      </c>
      <c r="G20" s="44">
        <f>G18+G12+G19</f>
        <v>0</v>
      </c>
    </row>
    <row r="21" spans="1:3" ht="18">
      <c r="A21" s="119" t="s">
        <v>92</v>
      </c>
      <c r="B21" s="140"/>
      <c r="C21" s="110"/>
    </row>
    <row r="22" spans="1:7" ht="18">
      <c r="A22" s="119" t="s">
        <v>93</v>
      </c>
      <c r="B22" s="133"/>
      <c r="C22" s="115">
        <f>'Development Expenses'!C55</f>
        <v>0</v>
      </c>
      <c r="D22" s="45">
        <f>C22*(1+$B$22)</f>
        <v>0</v>
      </c>
      <c r="E22" s="45">
        <f>D22*(1+$B$22)</f>
        <v>0</v>
      </c>
      <c r="F22" s="45">
        <f>E22*(1+$B$22)</f>
        <v>0</v>
      </c>
      <c r="G22" s="45">
        <f>F22*(1+$B$22)</f>
        <v>0</v>
      </c>
    </row>
    <row r="23" spans="1:7" ht="18">
      <c r="A23" s="119" t="s">
        <v>94</v>
      </c>
      <c r="B23" s="134"/>
      <c r="C23" s="116">
        <f>'Development Expenses'!C61</f>
        <v>0</v>
      </c>
      <c r="D23" s="45">
        <f>C23*(1+$B$23)</f>
        <v>0</v>
      </c>
      <c r="E23" s="45">
        <f>D23*(1+$B$23)</f>
        <v>0</v>
      </c>
      <c r="F23" s="45">
        <f>E23*(1+$B$23)</f>
        <v>0</v>
      </c>
      <c r="G23" s="45">
        <f>F23*(1+$B$23)</f>
        <v>0</v>
      </c>
    </row>
    <row r="24" spans="1:7" s="33" customFormat="1" ht="18">
      <c r="A24" s="120" t="s">
        <v>95</v>
      </c>
      <c r="B24" s="141"/>
      <c r="C24" s="114">
        <f>C20-C22-C23</f>
        <v>0</v>
      </c>
      <c r="D24" s="44">
        <f>D20-D22-D23</f>
        <v>0</v>
      </c>
      <c r="E24" s="44">
        <f>E20-E22-E23</f>
        <v>0</v>
      </c>
      <c r="F24" s="44">
        <f>F20-F22-F23</f>
        <v>0</v>
      </c>
      <c r="G24" s="44">
        <f>G20-G22-G23</f>
        <v>0</v>
      </c>
    </row>
    <row r="25" spans="1:7" ht="18">
      <c r="A25" s="119" t="s">
        <v>96</v>
      </c>
      <c r="B25" s="139"/>
      <c r="C25" s="117"/>
      <c r="D25" s="35">
        <f>$C$25</f>
        <v>0</v>
      </c>
      <c r="E25" s="35">
        <f>$C$25</f>
        <v>0</v>
      </c>
      <c r="F25" s="35">
        <f>$C$25</f>
        <v>0</v>
      </c>
      <c r="G25" s="35">
        <f>$C$25</f>
        <v>0</v>
      </c>
    </row>
    <row r="26" spans="1:7" ht="18">
      <c r="A26" s="119" t="s">
        <v>97</v>
      </c>
      <c r="B26" s="139"/>
      <c r="C26" s="110">
        <f>C24-C25</f>
        <v>0</v>
      </c>
      <c r="D26" s="35">
        <f>D24-D25</f>
        <v>0</v>
      </c>
      <c r="E26" s="35">
        <f>E24-E25</f>
        <v>0</v>
      </c>
      <c r="F26" s="35">
        <f>F24-F25</f>
        <v>0</v>
      </c>
      <c r="G26" s="35">
        <f>G24-G25</f>
        <v>0</v>
      </c>
    </row>
    <row r="27" spans="1:7" s="33" customFormat="1" ht="18.75" thickBot="1">
      <c r="A27" s="121" t="s">
        <v>98</v>
      </c>
      <c r="B27" s="142"/>
      <c r="C27" s="126" t="e">
        <f>C24/C25</f>
        <v>#DIV/0!</v>
      </c>
      <c r="D27" s="46" t="e">
        <f>D24/D25</f>
        <v>#DIV/0!</v>
      </c>
      <c r="E27" s="46" t="e">
        <f>E24/E25</f>
        <v>#DIV/0!</v>
      </c>
      <c r="F27" s="46" t="e">
        <f>F24/F25</f>
        <v>#DIV/0!</v>
      </c>
      <c r="G27" s="46" t="e">
        <f>G24/G25</f>
        <v>#DIV/0!</v>
      </c>
    </row>
    <row r="33" spans="1:7" ht="15.75">
      <c r="A33" s="33"/>
      <c r="B33" s="136"/>
      <c r="D33" s="47"/>
      <c r="E33" s="47"/>
      <c r="F33" s="47"/>
      <c r="G33" s="47"/>
    </row>
    <row r="35" spans="1:7" ht="18">
      <c r="A35" s="143"/>
      <c r="B35" s="136"/>
      <c r="C35" s="44"/>
      <c r="D35" s="44"/>
      <c r="E35" s="44"/>
      <c r="F35" s="44"/>
      <c r="G35" s="44"/>
    </row>
    <row r="37" spans="2:7" s="48" customFormat="1" ht="15">
      <c r="B37" s="137"/>
      <c r="C37" s="35"/>
      <c r="D37" s="47"/>
      <c r="E37" s="49"/>
      <c r="F37" s="49"/>
      <c r="G37" s="49"/>
    </row>
    <row r="38" ht="15">
      <c r="A38" s="33" t="s">
        <v>130</v>
      </c>
    </row>
  </sheetData>
  <sheetProtection/>
  <printOptions/>
  <pageMargins left="0.43" right="0.18" top="0.8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2016 AHTC Application Form-Excel Worksheets</dc:title>
  <dc:subject/>
  <dc:creator>OHFA</dc:creator>
  <cp:keywords>Final 2016 AHTC Application Form-Excel Worksheets</cp:keywords>
  <dc:description/>
  <cp:lastModifiedBy>Corey Bornemann</cp:lastModifiedBy>
  <cp:lastPrinted>2017-10-31T15:52:50Z</cp:lastPrinted>
  <dcterms:created xsi:type="dcterms:W3CDTF">2004-09-30T13:56:40Z</dcterms:created>
  <dcterms:modified xsi:type="dcterms:W3CDTF">2024-01-29T16:11:04Z</dcterms:modified>
  <cp:category/>
  <cp:version/>
  <cp:contentType/>
  <cp:contentStatus/>
</cp:coreProperties>
</file>