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ministration\COMMS\2020 Website Documents\HOME Allocation\Application Materials &amp; Forms\"/>
    </mc:Choice>
  </mc:AlternateContent>
  <bookViews>
    <workbookView xWindow="0" yWindow="0" windowWidth="28800" windowHeight="12300"/>
  </bookViews>
  <sheets>
    <sheet name="Maximum costs per unit " sheetId="1" r:id="rId1"/>
  </sheets>
  <definedNames>
    <definedName name="_xlnm.Print_Area" localSheetId="0">'Maximum costs per unit '!$A$1:$M$42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J12" i="1"/>
  <c r="J8" i="1"/>
  <c r="K9" i="1"/>
  <c r="K10" i="1"/>
  <c r="K11" i="1"/>
  <c r="K12" i="1"/>
  <c r="K8" i="1"/>
  <c r="L9" i="1"/>
  <c r="L10" i="1"/>
  <c r="L11" i="1"/>
  <c r="L8" i="1"/>
  <c r="B38" i="1" l="1"/>
  <c r="D37" i="1"/>
  <c r="D36" i="1"/>
  <c r="D35" i="1"/>
  <c r="D34" i="1"/>
  <c r="D33" i="1"/>
  <c r="B24" i="1"/>
  <c r="D23" i="1"/>
  <c r="D22" i="1"/>
  <c r="D21" i="1"/>
  <c r="D20" i="1"/>
  <c r="D19" i="1"/>
  <c r="B10" i="1"/>
  <c r="D9" i="1"/>
  <c r="D8" i="1"/>
  <c r="D7" i="1"/>
  <c r="D6" i="1"/>
  <c r="D5" i="1"/>
  <c r="D40" i="1" l="1"/>
  <c r="D42" i="1" s="1"/>
  <c r="F11" i="1"/>
  <c r="D26" i="1"/>
  <c r="D28" i="1" s="1"/>
  <c r="D12" i="1"/>
  <c r="D14" i="1" s="1"/>
</calcChain>
</file>

<file path=xl/sharedStrings.xml><?xml version="1.0" encoding="utf-8"?>
<sst xmlns="http://schemas.openxmlformats.org/spreadsheetml/2006/main" count="30" uniqueCount="20">
  <si>
    <t xml:space="preserve">XIV. MAXIMUM COSTS PER UNIT </t>
  </si>
  <si>
    <t xml:space="preserve">XIV MAXIMUM COSTS PER UNIT </t>
  </si>
  <si>
    <t>Oklahoma City</t>
  </si>
  <si>
    <t>Number of
Bedrooms</t>
  </si>
  <si>
    <t>Number of
Units</t>
  </si>
  <si>
    <t>Max Development 
Costs per BD size</t>
  </si>
  <si>
    <t>Total Development Cost</t>
  </si>
  <si>
    <t># of Bedroom(s)</t>
  </si>
  <si>
    <t>Per Unit Development Cost</t>
  </si>
  <si>
    <t>Total Allowable Development Costs</t>
  </si>
  <si>
    <t xml:space="preserve">  4+</t>
  </si>
  <si>
    <t>Maximum Per Unit Allowed</t>
  </si>
  <si>
    <t>All other Cities besides OKC and Tulsa must use the State number.</t>
  </si>
  <si>
    <t>Tulsa</t>
  </si>
  <si>
    <t>State</t>
  </si>
  <si>
    <t>Historic Rehabilitations may not exceed 30% of the calculated limit.</t>
  </si>
  <si>
    <t>Developments located in an Opportunity Zone may not exceed 30% of the calculated limit.</t>
  </si>
  <si>
    <t>OKC-259%</t>
  </si>
  <si>
    <t>Tulsa-248%</t>
  </si>
  <si>
    <t>State-240%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</si>
</sst>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Fill="1"/>
    <xf numFmtId="0" fontId="0" fillId="2" borderId="0" xfId="0" applyFill="1" applyProtection="1">
      <protection locked="0"/>
    </xf>
    <xf numFmtId="44" fontId="0" fillId="0" borderId="0" xfId="0" applyNumberFormat="1"/>
    <xf numFmtId="0" fontId="0" fillId="0" borderId="5" xfId="0" applyBorder="1"/>
    <xf numFmtId="0" fontId="0" fillId="0" borderId="6" xfId="0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0" fillId="3" borderId="0" xfId="0" applyFill="1"/>
    <xf numFmtId="0" fontId="4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5" xfId="0" applyNumberFormat="1" applyFill="1" applyBorder="1" applyAlignment="1" applyProtection="1">
      <alignment horizontal="center"/>
      <protection locked="0"/>
    </xf>
    <xf numFmtId="44" fontId="0" fillId="0" borderId="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Q15" sqref="Q15"/>
    </sheetView>
  </sheetViews>
  <sheetFormatPr defaultRowHeight="12.75" x14ac:dyDescent="0.2"/>
  <cols>
    <col min="1" max="1" width="11.7109375" customWidth="1"/>
    <col min="2" max="2" width="10.85546875" customWidth="1"/>
    <col min="3" max="3" width="14.42578125" customWidth="1"/>
    <col min="4" max="4" width="18.5703125" customWidth="1"/>
    <col min="7" max="7" width="13.140625" customWidth="1"/>
    <col min="9" max="9" width="17.28515625" customWidth="1"/>
    <col min="10" max="10" width="18.7109375" customWidth="1"/>
    <col min="11" max="12" width="15.140625" customWidth="1"/>
  </cols>
  <sheetData>
    <row r="1" spans="1:15" ht="16.5" thickBot="1" x14ac:dyDescent="0.3">
      <c r="A1" s="1" t="s">
        <v>0</v>
      </c>
      <c r="B1" s="2"/>
      <c r="C1" s="2"/>
      <c r="D1" s="3"/>
      <c r="H1" s="1" t="s">
        <v>1</v>
      </c>
      <c r="I1" s="4"/>
      <c r="J1" s="5"/>
    </row>
    <row r="3" spans="1:15" x14ac:dyDescent="0.2">
      <c r="A3" s="6" t="s">
        <v>2</v>
      </c>
    </row>
    <row r="4" spans="1:15" ht="25.5" x14ac:dyDescent="0.2">
      <c r="A4" s="7" t="s">
        <v>3</v>
      </c>
      <c r="B4" s="7" t="s">
        <v>4</v>
      </c>
      <c r="C4" s="8"/>
      <c r="D4" s="7" t="s">
        <v>5</v>
      </c>
      <c r="F4" s="28"/>
      <c r="G4" s="28"/>
      <c r="I4" s="9"/>
      <c r="J4" s="9"/>
      <c r="K4" s="9"/>
    </row>
    <row r="5" spans="1:15" x14ac:dyDescent="0.2">
      <c r="A5">
        <v>0</v>
      </c>
      <c r="B5" s="10"/>
      <c r="D5" s="11">
        <f>B5*J8</f>
        <v>0</v>
      </c>
      <c r="F5" s="29"/>
      <c r="G5" s="30"/>
    </row>
    <row r="6" spans="1:15" ht="13.5" thickBot="1" x14ac:dyDescent="0.25">
      <c r="A6">
        <v>1</v>
      </c>
      <c r="B6" s="10"/>
      <c r="D6" s="11">
        <f>B6*J9</f>
        <v>0</v>
      </c>
      <c r="F6" s="12"/>
      <c r="G6" s="13"/>
    </row>
    <row r="7" spans="1:15" ht="16.5" thickBot="1" x14ac:dyDescent="0.25">
      <c r="A7">
        <v>2</v>
      </c>
      <c r="B7" s="10"/>
      <c r="D7" s="11">
        <f>B7*J10</f>
        <v>0</v>
      </c>
      <c r="F7" s="31" t="s">
        <v>6</v>
      </c>
      <c r="G7" s="32"/>
      <c r="I7" s="14" t="s">
        <v>7</v>
      </c>
      <c r="J7" s="14" t="s">
        <v>17</v>
      </c>
      <c r="K7" s="15" t="s">
        <v>18</v>
      </c>
      <c r="L7" s="15" t="s">
        <v>19</v>
      </c>
    </row>
    <row r="8" spans="1:15" ht="17.25" thickTop="1" thickBot="1" x14ac:dyDescent="0.25">
      <c r="A8">
        <v>3</v>
      </c>
      <c r="B8" s="10"/>
      <c r="D8" s="11">
        <f>B8*J11</f>
        <v>0</v>
      </c>
      <c r="F8" s="33">
        <v>0</v>
      </c>
      <c r="G8" s="34"/>
      <c r="I8" s="16">
        <v>0</v>
      </c>
      <c r="J8" s="17">
        <f>M8*2.59</f>
        <v>165451.78999999998</v>
      </c>
      <c r="K8" s="18">
        <f>M8*2.48</f>
        <v>158424.88</v>
      </c>
      <c r="L8" s="18">
        <f>M8*2.4</f>
        <v>153314.4</v>
      </c>
      <c r="M8" s="23">
        <v>63881</v>
      </c>
      <c r="N8" s="19"/>
    </row>
    <row r="9" spans="1:15" ht="16.5" thickBot="1" x14ac:dyDescent="0.25">
      <c r="A9">
        <v>4</v>
      </c>
      <c r="B9" s="10"/>
      <c r="D9" s="11">
        <f>B9*J12</f>
        <v>0</v>
      </c>
      <c r="F9" s="12"/>
      <c r="G9" s="13"/>
      <c r="I9" s="16">
        <v>1</v>
      </c>
      <c r="J9" s="17">
        <f t="shared" ref="J9:J12" si="0">M9*2.59</f>
        <v>189665.69999999998</v>
      </c>
      <c r="K9" s="18">
        <f t="shared" ref="K9:K12" si="1">M9*2.48</f>
        <v>181610.4</v>
      </c>
      <c r="L9" s="18">
        <f t="shared" ref="L9:L11" si="2">M9*2.4</f>
        <v>175752</v>
      </c>
      <c r="M9" s="23">
        <v>73230</v>
      </c>
      <c r="N9" s="19"/>
    </row>
    <row r="10" spans="1:15" ht="16.5" thickBot="1" x14ac:dyDescent="0.25">
      <c r="B10">
        <f>SUM(B5:B9)</f>
        <v>0</v>
      </c>
      <c r="D10" s="11"/>
      <c r="F10" s="35" t="s">
        <v>8</v>
      </c>
      <c r="G10" s="36"/>
      <c r="I10" s="16">
        <v>2</v>
      </c>
      <c r="J10" s="17">
        <f t="shared" si="0"/>
        <v>230636.90999999997</v>
      </c>
      <c r="K10" s="18">
        <f t="shared" si="1"/>
        <v>220841.52</v>
      </c>
      <c r="L10" s="18">
        <f t="shared" si="2"/>
        <v>213717.6</v>
      </c>
      <c r="M10" s="23">
        <v>89049</v>
      </c>
      <c r="N10" s="19"/>
    </row>
    <row r="11" spans="1:15" ht="16.5" thickBot="1" x14ac:dyDescent="0.25">
      <c r="D11" s="11"/>
      <c r="F11" s="37" t="e">
        <f>F8/(B10+B24+B38)</f>
        <v>#DIV/0!</v>
      </c>
      <c r="G11" s="38"/>
      <c r="I11" s="16">
        <v>3</v>
      </c>
      <c r="J11" s="17">
        <f t="shared" si="0"/>
        <v>298370.58999999997</v>
      </c>
      <c r="K11" s="18">
        <f t="shared" si="1"/>
        <v>285698.48</v>
      </c>
      <c r="L11" s="18">
        <f t="shared" si="2"/>
        <v>276482.39999999997</v>
      </c>
      <c r="M11" s="23">
        <v>115201</v>
      </c>
    </row>
    <row r="12" spans="1:15" ht="16.5" thickBot="1" x14ac:dyDescent="0.25">
      <c r="A12" t="s">
        <v>9</v>
      </c>
      <c r="D12" s="11">
        <f>SUM(D5:D9)</f>
        <v>0</v>
      </c>
      <c r="F12" s="12"/>
      <c r="G12" s="13"/>
      <c r="I12" s="16" t="s">
        <v>10</v>
      </c>
      <c r="J12" s="17">
        <f t="shared" si="0"/>
        <v>327515.86</v>
      </c>
      <c r="K12" s="18">
        <f t="shared" si="1"/>
        <v>313605.92</v>
      </c>
      <c r="L12" s="18">
        <v>301090</v>
      </c>
      <c r="M12" s="23">
        <v>126454</v>
      </c>
    </row>
    <row r="13" spans="1:15" x14ac:dyDescent="0.2">
      <c r="D13" s="11"/>
      <c r="F13" s="24"/>
      <c r="G13" s="25"/>
    </row>
    <row r="14" spans="1:15" x14ac:dyDescent="0.2">
      <c r="A14" t="s">
        <v>11</v>
      </c>
      <c r="D14" s="11" t="e">
        <f>D12/B10</f>
        <v>#DIV/0!</v>
      </c>
      <c r="F14" s="26"/>
      <c r="G14" s="26"/>
      <c r="I14" s="6" t="s">
        <v>12</v>
      </c>
      <c r="J14" s="6"/>
      <c r="K14" s="6"/>
    </row>
    <row r="15" spans="1:15" ht="15.6" customHeight="1" x14ac:dyDescent="0.2">
      <c r="F15" s="19"/>
      <c r="G15" s="19"/>
      <c r="J15" s="20"/>
      <c r="K15" s="20"/>
      <c r="M15" s="20"/>
      <c r="N15" s="20"/>
      <c r="O15" s="20"/>
    </row>
    <row r="16" spans="1:15" x14ac:dyDescent="0.2">
      <c r="A16" s="21"/>
      <c r="B16" s="21"/>
      <c r="C16" s="21"/>
      <c r="D16" s="21"/>
      <c r="F16" s="27"/>
      <c r="G16" s="27"/>
      <c r="I16" s="6"/>
    </row>
    <row r="17" spans="1:12" ht="15.75" x14ac:dyDescent="0.2">
      <c r="A17" s="6" t="s">
        <v>13</v>
      </c>
      <c r="I17" s="22"/>
      <c r="J17" s="22"/>
      <c r="K17" s="22"/>
    </row>
    <row r="18" spans="1:12" ht="25.5" x14ac:dyDescent="0.2">
      <c r="A18" s="7" t="s">
        <v>3</v>
      </c>
      <c r="B18" s="7" t="s">
        <v>4</v>
      </c>
      <c r="C18" s="8"/>
      <c r="D18" s="7" t="s">
        <v>5</v>
      </c>
      <c r="I18" s="22"/>
      <c r="J18" s="22"/>
      <c r="K18" s="22"/>
    </row>
    <row r="19" spans="1:12" ht="15.75" x14ac:dyDescent="0.2">
      <c r="A19">
        <v>0</v>
      </c>
      <c r="B19" s="10"/>
      <c r="D19" s="11">
        <f>B19*K8</f>
        <v>0</v>
      </c>
      <c r="I19" s="22"/>
      <c r="J19" s="22"/>
      <c r="K19" s="22"/>
    </row>
    <row r="20" spans="1:12" ht="15.75" x14ac:dyDescent="0.2">
      <c r="A20">
        <v>1</v>
      </c>
      <c r="B20" s="10"/>
      <c r="D20" s="11">
        <f>B20*K9</f>
        <v>0</v>
      </c>
      <c r="I20" s="22"/>
      <c r="J20" s="22"/>
      <c r="K20" s="22"/>
    </row>
    <row r="21" spans="1:12" ht="15.75" x14ac:dyDescent="0.2">
      <c r="A21">
        <v>2</v>
      </c>
      <c r="B21" s="10"/>
      <c r="D21" s="11">
        <f>B21*K10</f>
        <v>0</v>
      </c>
      <c r="I21" s="22"/>
      <c r="J21" s="22"/>
      <c r="K21" s="22"/>
    </row>
    <row r="22" spans="1:12" ht="15.75" x14ac:dyDescent="0.2">
      <c r="A22">
        <v>3</v>
      </c>
      <c r="B22" s="10"/>
      <c r="D22" s="11">
        <f>B22*K11</f>
        <v>0</v>
      </c>
      <c r="I22" s="22"/>
      <c r="J22" s="22"/>
      <c r="K22" s="22"/>
    </row>
    <row r="23" spans="1:12" ht="15.75" x14ac:dyDescent="0.2">
      <c r="A23">
        <v>4</v>
      </c>
      <c r="B23" s="10"/>
      <c r="D23" s="11">
        <f>B23*K12</f>
        <v>0</v>
      </c>
      <c r="I23" s="22"/>
      <c r="J23" s="22"/>
      <c r="K23" s="22"/>
    </row>
    <row r="24" spans="1:12" ht="15.75" x14ac:dyDescent="0.2">
      <c r="B24">
        <f>SUM(B19:B23)</f>
        <v>0</v>
      </c>
      <c r="D24" s="11"/>
      <c r="I24" s="22"/>
      <c r="J24" s="22"/>
      <c r="K24" s="22"/>
    </row>
    <row r="25" spans="1:12" x14ac:dyDescent="0.2">
      <c r="D25" s="11"/>
    </row>
    <row r="26" spans="1:12" x14ac:dyDescent="0.2">
      <c r="A26" t="s">
        <v>9</v>
      </c>
      <c r="D26" s="11">
        <f>SUM(D19:D23)</f>
        <v>0</v>
      </c>
    </row>
    <row r="27" spans="1:12" x14ac:dyDescent="0.2">
      <c r="D27" s="11"/>
      <c r="I27" s="6" t="s">
        <v>15</v>
      </c>
      <c r="L27" s="6"/>
    </row>
    <row r="28" spans="1:12" x14ac:dyDescent="0.2">
      <c r="A28" t="s">
        <v>11</v>
      </c>
      <c r="D28" s="11" t="e">
        <f>D26/B24</f>
        <v>#DIV/0!</v>
      </c>
      <c r="I28" s="6" t="s">
        <v>16</v>
      </c>
    </row>
    <row r="30" spans="1:12" x14ac:dyDescent="0.2">
      <c r="A30" s="21"/>
      <c r="B30" s="21"/>
      <c r="C30" s="21"/>
      <c r="D30" s="21"/>
    </row>
    <row r="31" spans="1:12" x14ac:dyDescent="0.2">
      <c r="A31" s="6" t="s">
        <v>14</v>
      </c>
    </row>
    <row r="32" spans="1:12" ht="25.5" x14ac:dyDescent="0.2">
      <c r="A32" s="7" t="s">
        <v>3</v>
      </c>
      <c r="B32" s="7" t="s">
        <v>4</v>
      </c>
      <c r="C32" s="8"/>
      <c r="D32" s="7" t="s">
        <v>5</v>
      </c>
    </row>
    <row r="33" spans="1:9" x14ac:dyDescent="0.2">
      <c r="A33">
        <v>0</v>
      </c>
      <c r="B33" s="10"/>
      <c r="D33" s="11">
        <f>B33*L8</f>
        <v>0</v>
      </c>
    </row>
    <row r="34" spans="1:9" x14ac:dyDescent="0.2">
      <c r="A34">
        <v>1</v>
      </c>
      <c r="B34" s="10"/>
      <c r="D34" s="11">
        <f>B34*L9</f>
        <v>0</v>
      </c>
    </row>
    <row r="35" spans="1:9" x14ac:dyDescent="0.2">
      <c r="A35">
        <v>2</v>
      </c>
      <c r="B35" s="10"/>
      <c r="D35" s="11">
        <f>B35*L10</f>
        <v>0</v>
      </c>
    </row>
    <row r="36" spans="1:9" x14ac:dyDescent="0.2">
      <c r="A36">
        <v>3</v>
      </c>
      <c r="B36" s="10"/>
      <c r="D36" s="11">
        <f>B36*L11</f>
        <v>0</v>
      </c>
    </row>
    <row r="37" spans="1:9" x14ac:dyDescent="0.2">
      <c r="A37">
        <v>4</v>
      </c>
      <c r="B37" s="10"/>
      <c r="D37" s="11">
        <f>B37*L12</f>
        <v>0</v>
      </c>
    </row>
    <row r="38" spans="1:9" x14ac:dyDescent="0.2">
      <c r="B38">
        <f>SUM(B33:B37)</f>
        <v>0</v>
      </c>
      <c r="D38" s="11"/>
    </row>
    <row r="39" spans="1:9" x14ac:dyDescent="0.2">
      <c r="D39" s="11"/>
    </row>
    <row r="40" spans="1:9" x14ac:dyDescent="0.2">
      <c r="A40" t="s">
        <v>9</v>
      </c>
      <c r="D40" s="11">
        <f>SUM(D33:D37)</f>
        <v>0</v>
      </c>
    </row>
    <row r="41" spans="1:9" x14ac:dyDescent="0.2">
      <c r="D41" s="11"/>
    </row>
    <row r="42" spans="1:9" x14ac:dyDescent="0.2">
      <c r="A42" t="s">
        <v>11</v>
      </c>
      <c r="D42" s="11" t="e">
        <f>D40/B38</f>
        <v>#DIV/0!</v>
      </c>
    </row>
    <row r="45" spans="1:9" ht="15.75" x14ac:dyDescent="0.2">
      <c r="I45" s="22"/>
    </row>
  </sheetData>
  <mergeCells count="9">
    <mergeCell ref="F13:G13"/>
    <mergeCell ref="F14:G14"/>
    <mergeCell ref="F16:G16"/>
    <mergeCell ref="F4:G4"/>
    <mergeCell ref="F5:G5"/>
    <mergeCell ref="F7:G7"/>
    <mergeCell ref="F8:G8"/>
    <mergeCell ref="F10:G10"/>
    <mergeCell ref="F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Maximum costs per unit </vt:lpstr>
      <vt:lpstr>'Maximum costs per unit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Thomas</dc:creator>
  <cp:lastModifiedBy>Corey Bornemann</cp:lastModifiedBy>
  <cp:lastPrinted>2020-02-08T15:57:55Z</cp:lastPrinted>
  <dcterms:created xsi:type="dcterms:W3CDTF">2018-01-22T17:21:03Z</dcterms:created>
  <dcterms:modified xsi:type="dcterms:W3CDTF">2020-10-22T13:37:02Z</dcterms:modified>
</cp:coreProperties>
</file>